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D7FACD9-B6BD-4F8A-8ED0-91BB865CD3E3}" xr6:coauthVersionLast="47" xr6:coauthVersionMax="47" xr10:uidLastSave="{00000000-0000-0000-0000-000000000000}"/>
  <bookViews>
    <workbookView xWindow="-120" yWindow="-120" windowWidth="29040" windowHeight="15840" tabRatio="407" activeTab="3" xr2:uid="{00000000-000D-0000-FFFF-FFFF00000000}"/>
  </bookViews>
  <sheets>
    <sheet name="Инструкция" sheetId="1" r:id="rId1"/>
    <sheet name="Данные" sheetId="2" r:id="rId2"/>
    <sheet name="Настройки" sheetId="3" r:id="rId3"/>
    <sheet name="ABC_XYZ" sheetId="4" r:id="rId4"/>
    <sheet name="Матрица" sheetId="5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N2" i="4"/>
  <c r="M3" i="4"/>
  <c r="M4" i="4"/>
  <c r="M5" i="4"/>
  <c r="M6" i="4"/>
  <c r="M7" i="4"/>
  <c r="M8" i="4"/>
  <c r="M9" i="4"/>
  <c r="N9" i="4" s="1"/>
  <c r="M10" i="4"/>
  <c r="M11" i="4"/>
  <c r="M12" i="4"/>
  <c r="M13" i="4"/>
  <c r="M14" i="4"/>
  <c r="M2" i="4"/>
  <c r="J2" i="4"/>
  <c r="Q201" i="4"/>
  <c r="P201" i="4"/>
  <c r="F201" i="4"/>
  <c r="E201" i="4"/>
  <c r="D201" i="4"/>
  <c r="C201" i="4"/>
  <c r="B201" i="4"/>
  <c r="A201" i="4"/>
  <c r="I201" i="4" s="1"/>
  <c r="I200" i="4"/>
  <c r="F200" i="4"/>
  <c r="E200" i="4"/>
  <c r="D200" i="4"/>
  <c r="C200" i="4"/>
  <c r="B200" i="4"/>
  <c r="A200" i="4"/>
  <c r="K200" i="4" s="1"/>
  <c r="O199" i="4"/>
  <c r="N199" i="4"/>
  <c r="L199" i="4"/>
  <c r="G199" i="4"/>
  <c r="F199" i="4"/>
  <c r="E199" i="4"/>
  <c r="D199" i="4"/>
  <c r="C199" i="4"/>
  <c r="B199" i="4"/>
  <c r="A199" i="4"/>
  <c r="S199" i="4" s="1"/>
  <c r="R198" i="4"/>
  <c r="Q198" i="4"/>
  <c r="O198" i="4"/>
  <c r="G198" i="4"/>
  <c r="F198" i="4"/>
  <c r="E198" i="4"/>
  <c r="D198" i="4"/>
  <c r="C198" i="4"/>
  <c r="B198" i="4"/>
  <c r="A198" i="4"/>
  <c r="I198" i="4" s="1"/>
  <c r="R197" i="4"/>
  <c r="M197" i="4"/>
  <c r="L197" i="4"/>
  <c r="J197" i="4"/>
  <c r="G197" i="4"/>
  <c r="F197" i="4"/>
  <c r="E197" i="4"/>
  <c r="D197" i="4"/>
  <c r="C197" i="4"/>
  <c r="B197" i="4"/>
  <c r="A197" i="4"/>
  <c r="Q197" i="4" s="1"/>
  <c r="R196" i="4"/>
  <c r="P196" i="4"/>
  <c r="O196" i="4"/>
  <c r="M196" i="4"/>
  <c r="J196" i="4"/>
  <c r="H196" i="4"/>
  <c r="G196" i="4"/>
  <c r="F196" i="4"/>
  <c r="E196" i="4"/>
  <c r="D196" i="4"/>
  <c r="C196" i="4"/>
  <c r="B196" i="4"/>
  <c r="A196" i="4"/>
  <c r="L196" i="4" s="1"/>
  <c r="S195" i="4"/>
  <c r="R195" i="4"/>
  <c r="P195" i="4"/>
  <c r="M195" i="4"/>
  <c r="K195" i="4"/>
  <c r="J195" i="4"/>
  <c r="H195" i="4"/>
  <c r="F195" i="4"/>
  <c r="E195" i="4"/>
  <c r="D195" i="4"/>
  <c r="C195" i="4"/>
  <c r="B195" i="4"/>
  <c r="A195" i="4"/>
  <c r="O195" i="4" s="1"/>
  <c r="S194" i="4"/>
  <c r="P194" i="4"/>
  <c r="N194" i="4"/>
  <c r="M194" i="4"/>
  <c r="K194" i="4"/>
  <c r="H194" i="4"/>
  <c r="F194" i="4"/>
  <c r="E194" i="4"/>
  <c r="D194" i="4"/>
  <c r="C194" i="4"/>
  <c r="B194" i="4"/>
  <c r="A194" i="4"/>
  <c r="R194" i="4" s="1"/>
  <c r="N193" i="4"/>
  <c r="H193" i="4"/>
  <c r="F193" i="4"/>
  <c r="E193" i="4"/>
  <c r="D193" i="4"/>
  <c r="C193" i="4"/>
  <c r="B193" i="4"/>
  <c r="A193" i="4"/>
  <c r="S192" i="4"/>
  <c r="Q192" i="4"/>
  <c r="F192" i="4"/>
  <c r="E192" i="4"/>
  <c r="D192" i="4"/>
  <c r="C192" i="4"/>
  <c r="B192" i="4"/>
  <c r="A192" i="4"/>
  <c r="K192" i="4" s="1"/>
  <c r="O191" i="4"/>
  <c r="N191" i="4"/>
  <c r="L191" i="4"/>
  <c r="G191" i="4"/>
  <c r="F191" i="4"/>
  <c r="E191" i="4"/>
  <c r="D191" i="4"/>
  <c r="C191" i="4"/>
  <c r="B191" i="4"/>
  <c r="A191" i="4"/>
  <c r="S191" i="4" s="1"/>
  <c r="F190" i="4"/>
  <c r="E190" i="4"/>
  <c r="D190" i="4"/>
  <c r="C190" i="4"/>
  <c r="B190" i="4"/>
  <c r="A190" i="4"/>
  <c r="J190" i="4" s="1"/>
  <c r="R189" i="4"/>
  <c r="O189" i="4"/>
  <c r="M189" i="4"/>
  <c r="L189" i="4"/>
  <c r="J189" i="4"/>
  <c r="G189" i="4"/>
  <c r="F189" i="4"/>
  <c r="E189" i="4"/>
  <c r="D189" i="4"/>
  <c r="C189" i="4"/>
  <c r="B189" i="4"/>
  <c r="A189" i="4"/>
  <c r="Q189" i="4" s="1"/>
  <c r="R188" i="4"/>
  <c r="P188" i="4"/>
  <c r="O188" i="4"/>
  <c r="M188" i="4"/>
  <c r="J188" i="4"/>
  <c r="H188" i="4"/>
  <c r="G188" i="4"/>
  <c r="F188" i="4"/>
  <c r="E188" i="4"/>
  <c r="D188" i="4"/>
  <c r="C188" i="4"/>
  <c r="B188" i="4"/>
  <c r="A188" i="4"/>
  <c r="L188" i="4" s="1"/>
  <c r="S187" i="4"/>
  <c r="R187" i="4"/>
  <c r="P187" i="4"/>
  <c r="M187" i="4"/>
  <c r="K187" i="4"/>
  <c r="J187" i="4"/>
  <c r="H187" i="4"/>
  <c r="F187" i="4"/>
  <c r="E187" i="4"/>
  <c r="D187" i="4"/>
  <c r="C187" i="4"/>
  <c r="B187" i="4"/>
  <c r="A187" i="4"/>
  <c r="O187" i="4" s="1"/>
  <c r="S186" i="4"/>
  <c r="P186" i="4"/>
  <c r="N186" i="4"/>
  <c r="M186" i="4"/>
  <c r="K186" i="4"/>
  <c r="H186" i="4"/>
  <c r="F186" i="4"/>
  <c r="E186" i="4"/>
  <c r="D186" i="4"/>
  <c r="C186" i="4"/>
  <c r="B186" i="4"/>
  <c r="A186" i="4"/>
  <c r="R186" i="4" s="1"/>
  <c r="H185" i="4"/>
  <c r="F185" i="4"/>
  <c r="E185" i="4"/>
  <c r="D185" i="4"/>
  <c r="C185" i="4"/>
  <c r="B185" i="4"/>
  <c r="A185" i="4"/>
  <c r="I185" i="4" s="1"/>
  <c r="L184" i="4"/>
  <c r="K184" i="4"/>
  <c r="F184" i="4"/>
  <c r="E184" i="4"/>
  <c r="D184" i="4"/>
  <c r="C184" i="4"/>
  <c r="B184" i="4"/>
  <c r="A184" i="4"/>
  <c r="O183" i="4"/>
  <c r="N183" i="4"/>
  <c r="L183" i="4"/>
  <c r="G183" i="4"/>
  <c r="F183" i="4"/>
  <c r="E183" i="4"/>
  <c r="D183" i="4"/>
  <c r="C183" i="4"/>
  <c r="B183" i="4"/>
  <c r="A183" i="4"/>
  <c r="S183" i="4" s="1"/>
  <c r="O182" i="4"/>
  <c r="I182" i="4"/>
  <c r="G182" i="4"/>
  <c r="F182" i="4"/>
  <c r="E182" i="4"/>
  <c r="D182" i="4"/>
  <c r="C182" i="4"/>
  <c r="B182" i="4"/>
  <c r="A182" i="4"/>
  <c r="R181" i="4"/>
  <c r="O181" i="4"/>
  <c r="M181" i="4"/>
  <c r="L181" i="4"/>
  <c r="J181" i="4"/>
  <c r="G181" i="4"/>
  <c r="F181" i="4"/>
  <c r="E181" i="4"/>
  <c r="D181" i="4"/>
  <c r="C181" i="4"/>
  <c r="B181" i="4"/>
  <c r="A181" i="4"/>
  <c r="Q181" i="4" s="1"/>
  <c r="R180" i="4"/>
  <c r="P180" i="4"/>
  <c r="O180" i="4"/>
  <c r="M180" i="4"/>
  <c r="J180" i="4"/>
  <c r="H180" i="4"/>
  <c r="G180" i="4"/>
  <c r="F180" i="4"/>
  <c r="E180" i="4"/>
  <c r="D180" i="4"/>
  <c r="C180" i="4"/>
  <c r="B180" i="4"/>
  <c r="A180" i="4"/>
  <c r="L180" i="4" s="1"/>
  <c r="S179" i="4"/>
  <c r="R179" i="4"/>
  <c r="P179" i="4"/>
  <c r="M179" i="4"/>
  <c r="K179" i="4"/>
  <c r="J179" i="4"/>
  <c r="H179" i="4"/>
  <c r="F179" i="4"/>
  <c r="E179" i="4"/>
  <c r="D179" i="4"/>
  <c r="C179" i="4"/>
  <c r="B179" i="4"/>
  <c r="A179" i="4"/>
  <c r="O179" i="4" s="1"/>
  <c r="S178" i="4"/>
  <c r="P178" i="4"/>
  <c r="N178" i="4"/>
  <c r="M178" i="4"/>
  <c r="K178" i="4"/>
  <c r="H178" i="4"/>
  <c r="F178" i="4"/>
  <c r="E178" i="4"/>
  <c r="D178" i="4"/>
  <c r="C178" i="4"/>
  <c r="B178" i="4"/>
  <c r="A178" i="4"/>
  <c r="R178" i="4" s="1"/>
  <c r="Q177" i="4"/>
  <c r="H177" i="4"/>
  <c r="F177" i="4"/>
  <c r="E177" i="4"/>
  <c r="D177" i="4"/>
  <c r="C177" i="4"/>
  <c r="B177" i="4"/>
  <c r="A177" i="4"/>
  <c r="I177" i="4" s="1"/>
  <c r="Q176" i="4"/>
  <c r="K176" i="4"/>
  <c r="I176" i="4"/>
  <c r="F176" i="4"/>
  <c r="E176" i="4"/>
  <c r="D176" i="4"/>
  <c r="C176" i="4"/>
  <c r="B176" i="4"/>
  <c r="A176" i="4"/>
  <c r="O175" i="4"/>
  <c r="N175" i="4"/>
  <c r="L175" i="4"/>
  <c r="G175" i="4"/>
  <c r="F175" i="4"/>
  <c r="E175" i="4"/>
  <c r="D175" i="4"/>
  <c r="C175" i="4"/>
  <c r="B175" i="4"/>
  <c r="A175" i="4"/>
  <c r="S175" i="4" s="1"/>
  <c r="R174" i="4"/>
  <c r="I174" i="4"/>
  <c r="F174" i="4"/>
  <c r="E174" i="4"/>
  <c r="D174" i="4"/>
  <c r="C174" i="4"/>
  <c r="B174" i="4"/>
  <c r="A174" i="4"/>
  <c r="G174" i="4" s="1"/>
  <c r="R173" i="4"/>
  <c r="O173" i="4"/>
  <c r="M173" i="4"/>
  <c r="L173" i="4"/>
  <c r="J173" i="4"/>
  <c r="G173" i="4"/>
  <c r="F173" i="4"/>
  <c r="E173" i="4"/>
  <c r="D173" i="4"/>
  <c r="C173" i="4"/>
  <c r="B173" i="4"/>
  <c r="A173" i="4"/>
  <c r="Q173" i="4" s="1"/>
  <c r="R172" i="4"/>
  <c r="P172" i="4"/>
  <c r="O172" i="4"/>
  <c r="M172" i="4"/>
  <c r="J172" i="4"/>
  <c r="H172" i="4"/>
  <c r="G172" i="4"/>
  <c r="F172" i="4"/>
  <c r="E172" i="4"/>
  <c r="D172" i="4"/>
  <c r="C172" i="4"/>
  <c r="B172" i="4"/>
  <c r="A172" i="4"/>
  <c r="L172" i="4" s="1"/>
  <c r="S171" i="4"/>
  <c r="R171" i="4"/>
  <c r="P171" i="4"/>
  <c r="M171" i="4"/>
  <c r="K171" i="4"/>
  <c r="J171" i="4"/>
  <c r="H171" i="4"/>
  <c r="F171" i="4"/>
  <c r="E171" i="4"/>
  <c r="D171" i="4"/>
  <c r="C171" i="4"/>
  <c r="B171" i="4"/>
  <c r="A171" i="4"/>
  <c r="O171" i="4" s="1"/>
  <c r="S170" i="4"/>
  <c r="P170" i="4"/>
  <c r="N170" i="4"/>
  <c r="M170" i="4"/>
  <c r="K170" i="4"/>
  <c r="H170" i="4"/>
  <c r="F170" i="4"/>
  <c r="E170" i="4"/>
  <c r="D170" i="4"/>
  <c r="C170" i="4"/>
  <c r="B170" i="4"/>
  <c r="A170" i="4"/>
  <c r="R170" i="4" s="1"/>
  <c r="Q169" i="4"/>
  <c r="F169" i="4"/>
  <c r="E169" i="4"/>
  <c r="D169" i="4"/>
  <c r="C169" i="4"/>
  <c r="B169" i="4"/>
  <c r="A169" i="4"/>
  <c r="F168" i="4"/>
  <c r="E168" i="4"/>
  <c r="D168" i="4"/>
  <c r="C168" i="4"/>
  <c r="B168" i="4"/>
  <c r="A168" i="4"/>
  <c r="K168" i="4" s="1"/>
  <c r="O167" i="4"/>
  <c r="N167" i="4"/>
  <c r="L167" i="4"/>
  <c r="G167" i="4"/>
  <c r="F167" i="4"/>
  <c r="E167" i="4"/>
  <c r="D167" i="4"/>
  <c r="C167" i="4"/>
  <c r="B167" i="4"/>
  <c r="A167" i="4"/>
  <c r="S167" i="4" s="1"/>
  <c r="R166" i="4"/>
  <c r="Q166" i="4"/>
  <c r="O166" i="4"/>
  <c r="I166" i="4"/>
  <c r="G166" i="4"/>
  <c r="F166" i="4"/>
  <c r="E166" i="4"/>
  <c r="D166" i="4"/>
  <c r="C166" i="4"/>
  <c r="B166" i="4"/>
  <c r="A166" i="4"/>
  <c r="R165" i="4"/>
  <c r="O165" i="4"/>
  <c r="M165" i="4"/>
  <c r="L165" i="4"/>
  <c r="J165" i="4"/>
  <c r="G165" i="4"/>
  <c r="F165" i="4"/>
  <c r="E165" i="4"/>
  <c r="D165" i="4"/>
  <c r="C165" i="4"/>
  <c r="B165" i="4"/>
  <c r="A165" i="4"/>
  <c r="Q165" i="4" s="1"/>
  <c r="R164" i="4"/>
  <c r="P164" i="4"/>
  <c r="O164" i="4"/>
  <c r="M164" i="4"/>
  <c r="J164" i="4"/>
  <c r="H164" i="4"/>
  <c r="G164" i="4"/>
  <c r="F164" i="4"/>
  <c r="E164" i="4"/>
  <c r="D164" i="4"/>
  <c r="C164" i="4"/>
  <c r="B164" i="4"/>
  <c r="A164" i="4"/>
  <c r="L164" i="4" s="1"/>
  <c r="S163" i="4"/>
  <c r="R163" i="4"/>
  <c r="P163" i="4"/>
  <c r="M163" i="4"/>
  <c r="K163" i="4"/>
  <c r="J163" i="4"/>
  <c r="H163" i="4"/>
  <c r="F163" i="4"/>
  <c r="E163" i="4"/>
  <c r="D163" i="4"/>
  <c r="C163" i="4"/>
  <c r="B163" i="4"/>
  <c r="A163" i="4"/>
  <c r="O163" i="4" s="1"/>
  <c r="S162" i="4"/>
  <c r="P162" i="4"/>
  <c r="N162" i="4"/>
  <c r="M162" i="4"/>
  <c r="K162" i="4"/>
  <c r="H162" i="4"/>
  <c r="F162" i="4"/>
  <c r="E162" i="4"/>
  <c r="D162" i="4"/>
  <c r="C162" i="4"/>
  <c r="B162" i="4"/>
  <c r="A162" i="4"/>
  <c r="R162" i="4" s="1"/>
  <c r="N161" i="4"/>
  <c r="K161" i="4"/>
  <c r="F161" i="4"/>
  <c r="E161" i="4"/>
  <c r="D161" i="4"/>
  <c r="C161" i="4"/>
  <c r="B161" i="4"/>
  <c r="A161" i="4"/>
  <c r="I160" i="4"/>
  <c r="F160" i="4"/>
  <c r="E160" i="4"/>
  <c r="D160" i="4"/>
  <c r="C160" i="4"/>
  <c r="B160" i="4"/>
  <c r="A160" i="4"/>
  <c r="K160" i="4" s="1"/>
  <c r="N159" i="4"/>
  <c r="L159" i="4"/>
  <c r="F159" i="4"/>
  <c r="E159" i="4"/>
  <c r="D159" i="4"/>
  <c r="C159" i="4"/>
  <c r="B159" i="4"/>
  <c r="A159" i="4"/>
  <c r="Q158" i="4"/>
  <c r="O158" i="4"/>
  <c r="L158" i="4"/>
  <c r="I158" i="4"/>
  <c r="G158" i="4"/>
  <c r="F158" i="4"/>
  <c r="E158" i="4"/>
  <c r="D158" i="4"/>
  <c r="C158" i="4"/>
  <c r="B158" i="4"/>
  <c r="A158" i="4"/>
  <c r="R157" i="4"/>
  <c r="O157" i="4"/>
  <c r="M157" i="4"/>
  <c r="L157" i="4"/>
  <c r="J157" i="4"/>
  <c r="G157" i="4"/>
  <c r="F157" i="4"/>
  <c r="E157" i="4"/>
  <c r="D157" i="4"/>
  <c r="C157" i="4"/>
  <c r="B157" i="4"/>
  <c r="A157" i="4"/>
  <c r="Q157" i="4" s="1"/>
  <c r="R156" i="4"/>
  <c r="P156" i="4"/>
  <c r="O156" i="4"/>
  <c r="M156" i="4"/>
  <c r="J156" i="4"/>
  <c r="H156" i="4"/>
  <c r="G156" i="4"/>
  <c r="F156" i="4"/>
  <c r="E156" i="4"/>
  <c r="D156" i="4"/>
  <c r="C156" i="4"/>
  <c r="B156" i="4"/>
  <c r="A156" i="4"/>
  <c r="L156" i="4" s="1"/>
  <c r="S155" i="4"/>
  <c r="R155" i="4"/>
  <c r="P155" i="4"/>
  <c r="M155" i="4"/>
  <c r="K155" i="4"/>
  <c r="J155" i="4"/>
  <c r="H155" i="4"/>
  <c r="F155" i="4"/>
  <c r="E155" i="4"/>
  <c r="D155" i="4"/>
  <c r="C155" i="4"/>
  <c r="B155" i="4"/>
  <c r="A155" i="4"/>
  <c r="O155" i="4" s="1"/>
  <c r="S154" i="4"/>
  <c r="P154" i="4"/>
  <c r="O154" i="4"/>
  <c r="N154" i="4"/>
  <c r="M154" i="4"/>
  <c r="K154" i="4"/>
  <c r="H154" i="4"/>
  <c r="G154" i="4"/>
  <c r="F154" i="4"/>
  <c r="E154" i="4"/>
  <c r="D154" i="4"/>
  <c r="C154" i="4"/>
  <c r="B154" i="4"/>
  <c r="A154" i="4"/>
  <c r="R154" i="4" s="1"/>
  <c r="I153" i="4"/>
  <c r="H153" i="4"/>
  <c r="F153" i="4"/>
  <c r="E153" i="4"/>
  <c r="D153" i="4"/>
  <c r="C153" i="4"/>
  <c r="B153" i="4"/>
  <c r="A153" i="4"/>
  <c r="S152" i="4"/>
  <c r="Q152" i="4"/>
  <c r="M152" i="4"/>
  <c r="F152" i="4"/>
  <c r="E152" i="4"/>
  <c r="D152" i="4"/>
  <c r="C152" i="4"/>
  <c r="B152" i="4"/>
  <c r="A152" i="4"/>
  <c r="K152" i="4" s="1"/>
  <c r="O151" i="4"/>
  <c r="N151" i="4"/>
  <c r="M151" i="4"/>
  <c r="K151" i="4"/>
  <c r="G151" i="4"/>
  <c r="F151" i="4"/>
  <c r="E151" i="4"/>
  <c r="D151" i="4"/>
  <c r="C151" i="4"/>
  <c r="B151" i="4"/>
  <c r="A151" i="4"/>
  <c r="P151" i="4" s="1"/>
  <c r="R150" i="4"/>
  <c r="Q150" i="4"/>
  <c r="I150" i="4"/>
  <c r="H150" i="4"/>
  <c r="F150" i="4"/>
  <c r="E150" i="4"/>
  <c r="D150" i="4"/>
  <c r="C150" i="4"/>
  <c r="B150" i="4"/>
  <c r="A150" i="4"/>
  <c r="S149" i="4"/>
  <c r="M149" i="4"/>
  <c r="L149" i="4"/>
  <c r="K149" i="4"/>
  <c r="F149" i="4"/>
  <c r="E149" i="4"/>
  <c r="D149" i="4"/>
  <c r="C149" i="4"/>
  <c r="B149" i="4"/>
  <c r="A149" i="4"/>
  <c r="R149" i="4" s="1"/>
  <c r="S148" i="4"/>
  <c r="R148" i="4"/>
  <c r="P148" i="4"/>
  <c r="O148" i="4"/>
  <c r="N148" i="4"/>
  <c r="L148" i="4"/>
  <c r="K148" i="4"/>
  <c r="J148" i="4"/>
  <c r="H148" i="4"/>
  <c r="G148" i="4"/>
  <c r="F148" i="4"/>
  <c r="E148" i="4"/>
  <c r="D148" i="4"/>
  <c r="C148" i="4"/>
  <c r="B148" i="4"/>
  <c r="A148" i="4"/>
  <c r="M148" i="4" s="1"/>
  <c r="R147" i="4"/>
  <c r="Q147" i="4"/>
  <c r="F147" i="4"/>
  <c r="E147" i="4"/>
  <c r="D147" i="4"/>
  <c r="C147" i="4"/>
  <c r="B147" i="4"/>
  <c r="A147" i="4"/>
  <c r="J147" i="4" s="1"/>
  <c r="N146" i="4"/>
  <c r="M146" i="4"/>
  <c r="L146" i="4"/>
  <c r="J146" i="4"/>
  <c r="F146" i="4"/>
  <c r="E146" i="4"/>
  <c r="D146" i="4"/>
  <c r="C146" i="4"/>
  <c r="B146" i="4"/>
  <c r="A146" i="4"/>
  <c r="S146" i="4" s="1"/>
  <c r="Q145" i="4"/>
  <c r="P145" i="4"/>
  <c r="F145" i="4"/>
  <c r="E145" i="4"/>
  <c r="D145" i="4"/>
  <c r="C145" i="4"/>
  <c r="B145" i="4"/>
  <c r="A145" i="4"/>
  <c r="S144" i="4"/>
  <c r="R144" i="4"/>
  <c r="P144" i="4"/>
  <c r="O144" i="4"/>
  <c r="N144" i="4"/>
  <c r="L144" i="4"/>
  <c r="K144" i="4"/>
  <c r="J144" i="4"/>
  <c r="H144" i="4"/>
  <c r="G144" i="4"/>
  <c r="F144" i="4"/>
  <c r="E144" i="4"/>
  <c r="D144" i="4"/>
  <c r="C144" i="4"/>
  <c r="B144" i="4"/>
  <c r="A144" i="4"/>
  <c r="Q144" i="4" s="1"/>
  <c r="S143" i="4"/>
  <c r="R143" i="4"/>
  <c r="O143" i="4"/>
  <c r="N143" i="4"/>
  <c r="M143" i="4"/>
  <c r="K143" i="4"/>
  <c r="J143" i="4"/>
  <c r="G143" i="4"/>
  <c r="F143" i="4"/>
  <c r="E143" i="4"/>
  <c r="D143" i="4"/>
  <c r="C143" i="4"/>
  <c r="B143" i="4"/>
  <c r="A143" i="4"/>
  <c r="L143" i="4" s="1"/>
  <c r="Q142" i="4"/>
  <c r="P142" i="4"/>
  <c r="F142" i="4"/>
  <c r="E142" i="4"/>
  <c r="D142" i="4"/>
  <c r="C142" i="4"/>
  <c r="B142" i="4"/>
  <c r="A142" i="4"/>
  <c r="I142" i="4" s="1"/>
  <c r="S141" i="4"/>
  <c r="M141" i="4"/>
  <c r="L141" i="4"/>
  <c r="K141" i="4"/>
  <c r="F141" i="4"/>
  <c r="E141" i="4"/>
  <c r="D141" i="4"/>
  <c r="C141" i="4"/>
  <c r="B141" i="4"/>
  <c r="A141" i="4"/>
  <c r="R141" i="4" s="1"/>
  <c r="S140" i="4"/>
  <c r="R140" i="4"/>
  <c r="P140" i="4"/>
  <c r="O140" i="4"/>
  <c r="N140" i="4"/>
  <c r="L140" i="4"/>
  <c r="K140" i="4"/>
  <c r="J140" i="4"/>
  <c r="H140" i="4"/>
  <c r="G140" i="4"/>
  <c r="F140" i="4"/>
  <c r="E140" i="4"/>
  <c r="D140" i="4"/>
  <c r="C140" i="4"/>
  <c r="B140" i="4"/>
  <c r="A140" i="4"/>
  <c r="M140" i="4" s="1"/>
  <c r="S139" i="4"/>
  <c r="K139" i="4"/>
  <c r="F139" i="4"/>
  <c r="E139" i="4"/>
  <c r="D139" i="4"/>
  <c r="C139" i="4"/>
  <c r="B139" i="4"/>
  <c r="A139" i="4"/>
  <c r="N138" i="4"/>
  <c r="M138" i="4"/>
  <c r="L138" i="4"/>
  <c r="F138" i="4"/>
  <c r="E138" i="4"/>
  <c r="D138" i="4"/>
  <c r="C138" i="4"/>
  <c r="B138" i="4"/>
  <c r="A138" i="4"/>
  <c r="S138" i="4" s="1"/>
  <c r="I137" i="4"/>
  <c r="F137" i="4"/>
  <c r="E137" i="4"/>
  <c r="D137" i="4"/>
  <c r="C137" i="4"/>
  <c r="B137" i="4"/>
  <c r="A137" i="4"/>
  <c r="S136" i="4"/>
  <c r="R136" i="4"/>
  <c r="P136" i="4"/>
  <c r="O136" i="4"/>
  <c r="N136" i="4"/>
  <c r="L136" i="4"/>
  <c r="K136" i="4"/>
  <c r="J136" i="4"/>
  <c r="H136" i="4"/>
  <c r="G136" i="4"/>
  <c r="F136" i="4"/>
  <c r="E136" i="4"/>
  <c r="D136" i="4"/>
  <c r="C136" i="4"/>
  <c r="B136" i="4"/>
  <c r="A136" i="4"/>
  <c r="Q136" i="4" s="1"/>
  <c r="S135" i="4"/>
  <c r="R135" i="4"/>
  <c r="O135" i="4"/>
  <c r="N135" i="4"/>
  <c r="M135" i="4"/>
  <c r="K135" i="4"/>
  <c r="J135" i="4"/>
  <c r="G135" i="4"/>
  <c r="F135" i="4"/>
  <c r="E135" i="4"/>
  <c r="D135" i="4"/>
  <c r="C135" i="4"/>
  <c r="B135" i="4"/>
  <c r="A135" i="4"/>
  <c r="L135" i="4" s="1"/>
  <c r="Q134" i="4"/>
  <c r="P134" i="4"/>
  <c r="I134" i="4"/>
  <c r="H134" i="4"/>
  <c r="F134" i="4"/>
  <c r="E134" i="4"/>
  <c r="D134" i="4"/>
  <c r="C134" i="4"/>
  <c r="B134" i="4"/>
  <c r="A134" i="4"/>
  <c r="S133" i="4"/>
  <c r="M133" i="4"/>
  <c r="L133" i="4"/>
  <c r="K133" i="4"/>
  <c r="F133" i="4"/>
  <c r="E133" i="4"/>
  <c r="D133" i="4"/>
  <c r="C133" i="4"/>
  <c r="B133" i="4"/>
  <c r="A133" i="4"/>
  <c r="R133" i="4" s="1"/>
  <c r="S132" i="4"/>
  <c r="R132" i="4"/>
  <c r="P132" i="4"/>
  <c r="O132" i="4"/>
  <c r="N132" i="4"/>
  <c r="L132" i="4"/>
  <c r="K132" i="4"/>
  <c r="J132" i="4"/>
  <c r="H132" i="4"/>
  <c r="G132" i="4"/>
  <c r="F132" i="4"/>
  <c r="E132" i="4"/>
  <c r="D132" i="4"/>
  <c r="C132" i="4"/>
  <c r="B132" i="4"/>
  <c r="A132" i="4"/>
  <c r="M132" i="4" s="1"/>
  <c r="K131" i="4"/>
  <c r="J131" i="4"/>
  <c r="F131" i="4"/>
  <c r="E131" i="4"/>
  <c r="D131" i="4"/>
  <c r="C131" i="4"/>
  <c r="B131" i="4"/>
  <c r="A131" i="4"/>
  <c r="N130" i="4"/>
  <c r="M130" i="4"/>
  <c r="L130" i="4"/>
  <c r="F130" i="4"/>
  <c r="E130" i="4"/>
  <c r="D130" i="4"/>
  <c r="C130" i="4"/>
  <c r="B130" i="4"/>
  <c r="A130" i="4"/>
  <c r="S130" i="4" s="1"/>
  <c r="P129" i="4"/>
  <c r="O129" i="4"/>
  <c r="F129" i="4"/>
  <c r="E129" i="4"/>
  <c r="D129" i="4"/>
  <c r="C129" i="4"/>
  <c r="B129" i="4"/>
  <c r="A129" i="4"/>
  <c r="H129" i="4" s="1"/>
  <c r="S128" i="4"/>
  <c r="R128" i="4"/>
  <c r="P128" i="4"/>
  <c r="O128" i="4"/>
  <c r="N128" i="4"/>
  <c r="L128" i="4"/>
  <c r="K128" i="4"/>
  <c r="J128" i="4"/>
  <c r="H128" i="4"/>
  <c r="G128" i="4"/>
  <c r="F128" i="4"/>
  <c r="E128" i="4"/>
  <c r="D128" i="4"/>
  <c r="C128" i="4"/>
  <c r="B128" i="4"/>
  <c r="A128" i="4"/>
  <c r="Q128" i="4" s="1"/>
  <c r="S127" i="4"/>
  <c r="R127" i="4"/>
  <c r="O127" i="4"/>
  <c r="N127" i="4"/>
  <c r="M127" i="4"/>
  <c r="K127" i="4"/>
  <c r="J127" i="4"/>
  <c r="G127" i="4"/>
  <c r="F127" i="4"/>
  <c r="E127" i="4"/>
  <c r="D127" i="4"/>
  <c r="C127" i="4"/>
  <c r="B127" i="4"/>
  <c r="A127" i="4"/>
  <c r="L127" i="4" s="1"/>
  <c r="R126" i="4"/>
  <c r="Q126" i="4"/>
  <c r="I126" i="4"/>
  <c r="H126" i="4"/>
  <c r="F126" i="4"/>
  <c r="E126" i="4"/>
  <c r="D126" i="4"/>
  <c r="C126" i="4"/>
  <c r="B126" i="4"/>
  <c r="A126" i="4"/>
  <c r="S125" i="4"/>
  <c r="M125" i="4"/>
  <c r="L125" i="4"/>
  <c r="K125" i="4"/>
  <c r="H125" i="4"/>
  <c r="F125" i="4"/>
  <c r="E125" i="4"/>
  <c r="D125" i="4"/>
  <c r="C125" i="4"/>
  <c r="B125" i="4"/>
  <c r="A125" i="4"/>
  <c r="R125" i="4" s="1"/>
  <c r="S124" i="4"/>
  <c r="R124" i="4"/>
  <c r="P124" i="4"/>
  <c r="O124" i="4"/>
  <c r="N124" i="4"/>
  <c r="L124" i="4"/>
  <c r="K124" i="4"/>
  <c r="J124" i="4"/>
  <c r="H124" i="4"/>
  <c r="G124" i="4"/>
  <c r="F124" i="4"/>
  <c r="E124" i="4"/>
  <c r="D124" i="4"/>
  <c r="C124" i="4"/>
  <c r="B124" i="4"/>
  <c r="A124" i="4"/>
  <c r="M124" i="4" s="1"/>
  <c r="S123" i="4"/>
  <c r="R123" i="4"/>
  <c r="Q123" i="4"/>
  <c r="J123" i="4"/>
  <c r="I123" i="4"/>
  <c r="F123" i="4"/>
  <c r="E123" i="4"/>
  <c r="D123" i="4"/>
  <c r="C123" i="4"/>
  <c r="B123" i="4"/>
  <c r="A123" i="4"/>
  <c r="N122" i="4"/>
  <c r="M122" i="4"/>
  <c r="L122" i="4"/>
  <c r="F122" i="4"/>
  <c r="E122" i="4"/>
  <c r="D122" i="4"/>
  <c r="C122" i="4"/>
  <c r="B122" i="4"/>
  <c r="A122" i="4"/>
  <c r="S122" i="4" s="1"/>
  <c r="Q121" i="4"/>
  <c r="P121" i="4"/>
  <c r="L121" i="4"/>
  <c r="F121" i="4"/>
  <c r="E121" i="4"/>
  <c r="D121" i="4"/>
  <c r="C121" i="4"/>
  <c r="B121" i="4"/>
  <c r="A121" i="4"/>
  <c r="H121" i="4" s="1"/>
  <c r="S120" i="4"/>
  <c r="R120" i="4"/>
  <c r="P120" i="4"/>
  <c r="O120" i="4"/>
  <c r="N120" i="4"/>
  <c r="L120" i="4"/>
  <c r="K120" i="4"/>
  <c r="J120" i="4"/>
  <c r="H120" i="4"/>
  <c r="G120" i="4"/>
  <c r="F120" i="4"/>
  <c r="E120" i="4"/>
  <c r="D120" i="4"/>
  <c r="C120" i="4"/>
  <c r="B120" i="4"/>
  <c r="A120" i="4"/>
  <c r="Q120" i="4" s="1"/>
  <c r="S119" i="4"/>
  <c r="R119" i="4"/>
  <c r="O119" i="4"/>
  <c r="N119" i="4"/>
  <c r="M119" i="4"/>
  <c r="K119" i="4"/>
  <c r="J119" i="4"/>
  <c r="G119" i="4"/>
  <c r="F119" i="4"/>
  <c r="E119" i="4"/>
  <c r="D119" i="4"/>
  <c r="C119" i="4"/>
  <c r="B119" i="4"/>
  <c r="A119" i="4"/>
  <c r="L119" i="4" s="1"/>
  <c r="J118" i="4"/>
  <c r="I118" i="4"/>
  <c r="F118" i="4"/>
  <c r="E118" i="4"/>
  <c r="D118" i="4"/>
  <c r="C118" i="4"/>
  <c r="B118" i="4"/>
  <c r="A118" i="4"/>
  <c r="S117" i="4"/>
  <c r="Q117" i="4"/>
  <c r="P117" i="4"/>
  <c r="M117" i="4"/>
  <c r="L117" i="4"/>
  <c r="I117" i="4"/>
  <c r="H117" i="4"/>
  <c r="F117" i="4"/>
  <c r="E117" i="4"/>
  <c r="D117" i="4"/>
  <c r="C117" i="4"/>
  <c r="B117" i="4"/>
  <c r="A117" i="4"/>
  <c r="S116" i="4"/>
  <c r="R116" i="4"/>
  <c r="P116" i="4"/>
  <c r="O116" i="4"/>
  <c r="N116" i="4"/>
  <c r="L116" i="4"/>
  <c r="K116" i="4"/>
  <c r="J116" i="4"/>
  <c r="H116" i="4"/>
  <c r="G116" i="4"/>
  <c r="F116" i="4"/>
  <c r="E116" i="4"/>
  <c r="D116" i="4"/>
  <c r="C116" i="4"/>
  <c r="B116" i="4"/>
  <c r="A116" i="4"/>
  <c r="M116" i="4" s="1"/>
  <c r="R115" i="4"/>
  <c r="Q115" i="4"/>
  <c r="N115" i="4"/>
  <c r="K115" i="4"/>
  <c r="F115" i="4"/>
  <c r="E115" i="4"/>
  <c r="D115" i="4"/>
  <c r="C115" i="4"/>
  <c r="B115" i="4"/>
  <c r="A115" i="4"/>
  <c r="I115" i="4" s="1"/>
  <c r="N114" i="4"/>
  <c r="M114" i="4"/>
  <c r="J114" i="4"/>
  <c r="I114" i="4"/>
  <c r="F114" i="4"/>
  <c r="E114" i="4"/>
  <c r="D114" i="4"/>
  <c r="C114" i="4"/>
  <c r="B114" i="4"/>
  <c r="A114" i="4"/>
  <c r="Q113" i="4"/>
  <c r="I113" i="4"/>
  <c r="G113" i="4"/>
  <c r="F113" i="4"/>
  <c r="E113" i="4"/>
  <c r="D113" i="4"/>
  <c r="C113" i="4"/>
  <c r="B113" i="4"/>
  <c r="A113" i="4"/>
  <c r="S112" i="4"/>
  <c r="R112" i="4"/>
  <c r="P112" i="4"/>
  <c r="O112" i="4"/>
  <c r="N112" i="4"/>
  <c r="L112" i="4"/>
  <c r="K112" i="4"/>
  <c r="J112" i="4"/>
  <c r="H112" i="4"/>
  <c r="G112" i="4"/>
  <c r="F112" i="4"/>
  <c r="E112" i="4"/>
  <c r="D112" i="4"/>
  <c r="C112" i="4"/>
  <c r="B112" i="4"/>
  <c r="A112" i="4"/>
  <c r="Q112" i="4" s="1"/>
  <c r="K111" i="4"/>
  <c r="F111" i="4"/>
  <c r="E111" i="4"/>
  <c r="D111" i="4"/>
  <c r="C111" i="4"/>
  <c r="B111" i="4"/>
  <c r="A111" i="4"/>
  <c r="R111" i="4" s="1"/>
  <c r="L110" i="4"/>
  <c r="F110" i="4"/>
  <c r="E110" i="4"/>
  <c r="D110" i="4"/>
  <c r="C110" i="4"/>
  <c r="B110" i="4"/>
  <c r="A110" i="4"/>
  <c r="S109" i="4"/>
  <c r="R109" i="4"/>
  <c r="P109" i="4"/>
  <c r="O109" i="4"/>
  <c r="N109" i="4"/>
  <c r="M109" i="4"/>
  <c r="L109" i="4"/>
  <c r="K109" i="4"/>
  <c r="J109" i="4"/>
  <c r="H109" i="4"/>
  <c r="G109" i="4"/>
  <c r="F109" i="4"/>
  <c r="E109" i="4"/>
  <c r="D109" i="4"/>
  <c r="C109" i="4"/>
  <c r="B109" i="4"/>
  <c r="A109" i="4"/>
  <c r="Q109" i="4" s="1"/>
  <c r="F108" i="4"/>
  <c r="E108" i="4"/>
  <c r="D108" i="4"/>
  <c r="C108" i="4"/>
  <c r="B108" i="4"/>
  <c r="A108" i="4"/>
  <c r="R107" i="4"/>
  <c r="M107" i="4"/>
  <c r="L107" i="4"/>
  <c r="J107" i="4"/>
  <c r="F107" i="4"/>
  <c r="E107" i="4"/>
  <c r="D107" i="4"/>
  <c r="C107" i="4"/>
  <c r="B107" i="4"/>
  <c r="A107" i="4"/>
  <c r="Q107" i="4" s="1"/>
  <c r="S106" i="4"/>
  <c r="P106" i="4"/>
  <c r="O106" i="4"/>
  <c r="M106" i="4"/>
  <c r="L106" i="4"/>
  <c r="K106" i="4"/>
  <c r="H106" i="4"/>
  <c r="G106" i="4"/>
  <c r="F106" i="4"/>
  <c r="E106" i="4"/>
  <c r="D106" i="4"/>
  <c r="C106" i="4"/>
  <c r="B106" i="4"/>
  <c r="A106" i="4"/>
  <c r="R106" i="4" s="1"/>
  <c r="S105" i="4"/>
  <c r="R105" i="4"/>
  <c r="P105" i="4"/>
  <c r="O105" i="4"/>
  <c r="N105" i="4"/>
  <c r="L105" i="4"/>
  <c r="K105" i="4"/>
  <c r="J105" i="4"/>
  <c r="H105" i="4"/>
  <c r="G105" i="4"/>
  <c r="F105" i="4"/>
  <c r="E105" i="4"/>
  <c r="D105" i="4"/>
  <c r="C105" i="4"/>
  <c r="B105" i="4"/>
  <c r="A105" i="4"/>
  <c r="M105" i="4" s="1"/>
  <c r="S104" i="4"/>
  <c r="R104" i="4"/>
  <c r="N104" i="4"/>
  <c r="M104" i="4"/>
  <c r="K104" i="4"/>
  <c r="J104" i="4"/>
  <c r="F104" i="4"/>
  <c r="E104" i="4"/>
  <c r="D104" i="4"/>
  <c r="C104" i="4"/>
  <c r="B104" i="4"/>
  <c r="A104" i="4"/>
  <c r="Q104" i="4" s="1"/>
  <c r="P103" i="4"/>
  <c r="I103" i="4"/>
  <c r="H103" i="4"/>
  <c r="F103" i="4"/>
  <c r="E103" i="4"/>
  <c r="D103" i="4"/>
  <c r="C103" i="4"/>
  <c r="B103" i="4"/>
  <c r="A103" i="4"/>
  <c r="S102" i="4"/>
  <c r="Q102" i="4"/>
  <c r="K102" i="4"/>
  <c r="F102" i="4"/>
  <c r="E102" i="4"/>
  <c r="D102" i="4"/>
  <c r="C102" i="4"/>
  <c r="B102" i="4"/>
  <c r="A102" i="4"/>
  <c r="S101" i="4"/>
  <c r="R101" i="4"/>
  <c r="P101" i="4"/>
  <c r="O101" i="4"/>
  <c r="N101" i="4"/>
  <c r="M101" i="4"/>
  <c r="L101" i="4"/>
  <c r="K101" i="4"/>
  <c r="J101" i="4"/>
  <c r="H101" i="4"/>
  <c r="G101" i="4"/>
  <c r="F101" i="4"/>
  <c r="E101" i="4"/>
  <c r="D101" i="4"/>
  <c r="C101" i="4"/>
  <c r="B101" i="4"/>
  <c r="A101" i="4"/>
  <c r="Q101" i="4" s="1"/>
  <c r="R100" i="4"/>
  <c r="O100" i="4"/>
  <c r="I100" i="4"/>
  <c r="G100" i="4"/>
  <c r="F100" i="4"/>
  <c r="E100" i="4"/>
  <c r="D100" i="4"/>
  <c r="C100" i="4"/>
  <c r="B100" i="4"/>
  <c r="A100" i="4"/>
  <c r="R99" i="4"/>
  <c r="M99" i="4"/>
  <c r="L99" i="4"/>
  <c r="J99" i="4"/>
  <c r="F99" i="4"/>
  <c r="E99" i="4"/>
  <c r="D99" i="4"/>
  <c r="C99" i="4"/>
  <c r="B99" i="4"/>
  <c r="A99" i="4"/>
  <c r="Q99" i="4" s="1"/>
  <c r="S98" i="4"/>
  <c r="P98" i="4"/>
  <c r="O98" i="4"/>
  <c r="M98" i="4"/>
  <c r="L98" i="4"/>
  <c r="K98" i="4"/>
  <c r="H98" i="4"/>
  <c r="G98" i="4"/>
  <c r="F98" i="4"/>
  <c r="E98" i="4"/>
  <c r="D98" i="4"/>
  <c r="C98" i="4"/>
  <c r="B98" i="4"/>
  <c r="A98" i="4"/>
  <c r="R98" i="4" s="1"/>
  <c r="S97" i="4"/>
  <c r="R97" i="4"/>
  <c r="P97" i="4"/>
  <c r="O97" i="4"/>
  <c r="N97" i="4"/>
  <c r="L97" i="4"/>
  <c r="K97" i="4"/>
  <c r="J97" i="4"/>
  <c r="H97" i="4"/>
  <c r="G97" i="4"/>
  <c r="F97" i="4"/>
  <c r="E97" i="4"/>
  <c r="D97" i="4"/>
  <c r="C97" i="4"/>
  <c r="B97" i="4"/>
  <c r="A97" i="4"/>
  <c r="M97" i="4" s="1"/>
  <c r="S96" i="4"/>
  <c r="N96" i="4"/>
  <c r="M96" i="4"/>
  <c r="K96" i="4"/>
  <c r="F96" i="4"/>
  <c r="E96" i="4"/>
  <c r="D96" i="4"/>
  <c r="C96" i="4"/>
  <c r="B96" i="4"/>
  <c r="A96" i="4"/>
  <c r="R96" i="4" s="1"/>
  <c r="Q95" i="4"/>
  <c r="P95" i="4"/>
  <c r="H95" i="4"/>
  <c r="F95" i="4"/>
  <c r="E95" i="4"/>
  <c r="D95" i="4"/>
  <c r="C95" i="4"/>
  <c r="B95" i="4"/>
  <c r="A95" i="4"/>
  <c r="I95" i="4" s="1"/>
  <c r="Q94" i="4"/>
  <c r="K94" i="4"/>
  <c r="I94" i="4"/>
  <c r="F94" i="4"/>
  <c r="E94" i="4"/>
  <c r="D94" i="4"/>
  <c r="C94" i="4"/>
  <c r="B94" i="4"/>
  <c r="A94" i="4"/>
  <c r="S93" i="4"/>
  <c r="R93" i="4"/>
  <c r="P93" i="4"/>
  <c r="O93" i="4"/>
  <c r="N93" i="4"/>
  <c r="M93" i="4"/>
  <c r="L93" i="4"/>
  <c r="K93" i="4"/>
  <c r="J93" i="4"/>
  <c r="H93" i="4"/>
  <c r="G93" i="4"/>
  <c r="F93" i="4"/>
  <c r="E93" i="4"/>
  <c r="D93" i="4"/>
  <c r="C93" i="4"/>
  <c r="B93" i="4"/>
  <c r="A93" i="4"/>
  <c r="Q93" i="4" s="1"/>
  <c r="R92" i="4"/>
  <c r="Q92" i="4"/>
  <c r="O92" i="4"/>
  <c r="G92" i="4"/>
  <c r="F92" i="4"/>
  <c r="E92" i="4"/>
  <c r="D92" i="4"/>
  <c r="C92" i="4"/>
  <c r="B92" i="4"/>
  <c r="A92" i="4"/>
  <c r="I92" i="4" s="1"/>
  <c r="R91" i="4"/>
  <c r="M91" i="4"/>
  <c r="L91" i="4"/>
  <c r="J91" i="4"/>
  <c r="F91" i="4"/>
  <c r="E91" i="4"/>
  <c r="D91" i="4"/>
  <c r="C91" i="4"/>
  <c r="B91" i="4"/>
  <c r="A91" i="4"/>
  <c r="Q91" i="4" s="1"/>
  <c r="S90" i="4"/>
  <c r="P90" i="4"/>
  <c r="O90" i="4"/>
  <c r="M90" i="4"/>
  <c r="L90" i="4"/>
  <c r="K90" i="4"/>
  <c r="H90" i="4"/>
  <c r="G90" i="4"/>
  <c r="F90" i="4"/>
  <c r="E90" i="4"/>
  <c r="D90" i="4"/>
  <c r="C90" i="4"/>
  <c r="B90" i="4"/>
  <c r="A90" i="4"/>
  <c r="R90" i="4" s="1"/>
  <c r="S89" i="4"/>
  <c r="R89" i="4"/>
  <c r="P89" i="4"/>
  <c r="O89" i="4"/>
  <c r="N89" i="4"/>
  <c r="L89" i="4"/>
  <c r="K89" i="4"/>
  <c r="J89" i="4"/>
  <c r="H89" i="4"/>
  <c r="G89" i="4"/>
  <c r="F89" i="4"/>
  <c r="E89" i="4"/>
  <c r="D89" i="4"/>
  <c r="C89" i="4"/>
  <c r="B89" i="4"/>
  <c r="A89" i="4"/>
  <c r="M89" i="4" s="1"/>
  <c r="S88" i="4"/>
  <c r="N88" i="4"/>
  <c r="M88" i="4"/>
  <c r="K88" i="4"/>
  <c r="F88" i="4"/>
  <c r="E88" i="4"/>
  <c r="D88" i="4"/>
  <c r="C88" i="4"/>
  <c r="B88" i="4"/>
  <c r="A88" i="4"/>
  <c r="R88" i="4" s="1"/>
  <c r="N87" i="4"/>
  <c r="H87" i="4"/>
  <c r="F87" i="4"/>
  <c r="E87" i="4"/>
  <c r="D87" i="4"/>
  <c r="C87" i="4"/>
  <c r="B87" i="4"/>
  <c r="A87" i="4"/>
  <c r="S86" i="4"/>
  <c r="Q86" i="4"/>
  <c r="I86" i="4"/>
  <c r="F86" i="4"/>
  <c r="E86" i="4"/>
  <c r="D86" i="4"/>
  <c r="C86" i="4"/>
  <c r="B86" i="4"/>
  <c r="A86" i="4"/>
  <c r="K86" i="4" s="1"/>
  <c r="S85" i="4"/>
  <c r="R85" i="4"/>
  <c r="P85" i="4"/>
  <c r="O85" i="4"/>
  <c r="N85" i="4"/>
  <c r="M85" i="4"/>
  <c r="L85" i="4"/>
  <c r="K85" i="4"/>
  <c r="J85" i="4"/>
  <c r="H85" i="4"/>
  <c r="G85" i="4"/>
  <c r="F85" i="4"/>
  <c r="E85" i="4"/>
  <c r="D85" i="4"/>
  <c r="C85" i="4"/>
  <c r="B85" i="4"/>
  <c r="A85" i="4"/>
  <c r="Q85" i="4" s="1"/>
  <c r="N84" i="4"/>
  <c r="F84" i="4"/>
  <c r="E84" i="4"/>
  <c r="D84" i="4"/>
  <c r="C84" i="4"/>
  <c r="B84" i="4"/>
  <c r="A84" i="4"/>
  <c r="R84" i="4" s="1"/>
  <c r="P83" i="4"/>
  <c r="J83" i="4"/>
  <c r="F83" i="4"/>
  <c r="E83" i="4"/>
  <c r="D83" i="4"/>
  <c r="C83" i="4"/>
  <c r="B83" i="4"/>
  <c r="A83" i="4"/>
  <c r="H83" i="4" s="1"/>
  <c r="S82" i="4"/>
  <c r="P82" i="4"/>
  <c r="O82" i="4"/>
  <c r="M82" i="4"/>
  <c r="L82" i="4"/>
  <c r="K82" i="4"/>
  <c r="H82" i="4"/>
  <c r="G82" i="4"/>
  <c r="F82" i="4"/>
  <c r="E82" i="4"/>
  <c r="D82" i="4"/>
  <c r="C82" i="4"/>
  <c r="B82" i="4"/>
  <c r="A82" i="4"/>
  <c r="R82" i="4" s="1"/>
  <c r="S81" i="4"/>
  <c r="R81" i="4"/>
  <c r="P81" i="4"/>
  <c r="O81" i="4"/>
  <c r="N81" i="4"/>
  <c r="L81" i="4"/>
  <c r="K81" i="4"/>
  <c r="J81" i="4"/>
  <c r="H81" i="4"/>
  <c r="G81" i="4"/>
  <c r="F81" i="4"/>
  <c r="E81" i="4"/>
  <c r="D81" i="4"/>
  <c r="C81" i="4"/>
  <c r="B81" i="4"/>
  <c r="A81" i="4"/>
  <c r="M81" i="4" s="1"/>
  <c r="S80" i="4"/>
  <c r="R80" i="4"/>
  <c r="Q80" i="4"/>
  <c r="N80" i="4"/>
  <c r="M80" i="4"/>
  <c r="J80" i="4"/>
  <c r="I80" i="4"/>
  <c r="F80" i="4"/>
  <c r="E80" i="4"/>
  <c r="D80" i="4"/>
  <c r="C80" i="4"/>
  <c r="B80" i="4"/>
  <c r="A80" i="4"/>
  <c r="Q79" i="4"/>
  <c r="N79" i="4"/>
  <c r="M79" i="4"/>
  <c r="I79" i="4"/>
  <c r="F79" i="4"/>
  <c r="E79" i="4"/>
  <c r="D79" i="4"/>
  <c r="C79" i="4"/>
  <c r="B79" i="4"/>
  <c r="A79" i="4"/>
  <c r="S78" i="4"/>
  <c r="O78" i="4"/>
  <c r="I78" i="4"/>
  <c r="F78" i="4"/>
  <c r="E78" i="4"/>
  <c r="D78" i="4"/>
  <c r="C78" i="4"/>
  <c r="B78" i="4"/>
  <c r="A78" i="4"/>
  <c r="G78" i="4" s="1"/>
  <c r="S77" i="4"/>
  <c r="R77" i="4"/>
  <c r="P77" i="4"/>
  <c r="O77" i="4"/>
  <c r="N77" i="4"/>
  <c r="M77" i="4"/>
  <c r="L77" i="4"/>
  <c r="K77" i="4"/>
  <c r="J77" i="4"/>
  <c r="H77" i="4"/>
  <c r="G77" i="4"/>
  <c r="F77" i="4"/>
  <c r="E77" i="4"/>
  <c r="D77" i="4"/>
  <c r="C77" i="4"/>
  <c r="B77" i="4"/>
  <c r="A77" i="4"/>
  <c r="Q77" i="4" s="1"/>
  <c r="S76" i="4"/>
  <c r="O76" i="4"/>
  <c r="M76" i="4"/>
  <c r="K76" i="4"/>
  <c r="I76" i="4"/>
  <c r="F76" i="4"/>
  <c r="E76" i="4"/>
  <c r="D76" i="4"/>
  <c r="C76" i="4"/>
  <c r="B76" i="4"/>
  <c r="A76" i="4"/>
  <c r="F75" i="4"/>
  <c r="E75" i="4"/>
  <c r="D75" i="4"/>
  <c r="C75" i="4"/>
  <c r="B75" i="4"/>
  <c r="A75" i="4"/>
  <c r="R75" i="4" s="1"/>
  <c r="M74" i="4"/>
  <c r="I74" i="4"/>
  <c r="G74" i="4"/>
  <c r="F74" i="4"/>
  <c r="E74" i="4"/>
  <c r="D74" i="4"/>
  <c r="C74" i="4"/>
  <c r="B74" i="4"/>
  <c r="A74" i="4"/>
  <c r="K73" i="4"/>
  <c r="I73" i="4"/>
  <c r="F73" i="4"/>
  <c r="E73" i="4"/>
  <c r="D73" i="4"/>
  <c r="C73" i="4"/>
  <c r="B73" i="4"/>
  <c r="A73" i="4"/>
  <c r="Q72" i="4"/>
  <c r="N72" i="4"/>
  <c r="M72" i="4"/>
  <c r="L72" i="4"/>
  <c r="K72" i="4"/>
  <c r="G72" i="4"/>
  <c r="F72" i="4"/>
  <c r="E72" i="4"/>
  <c r="D72" i="4"/>
  <c r="C72" i="4"/>
  <c r="B72" i="4"/>
  <c r="A72" i="4"/>
  <c r="R72" i="4" s="1"/>
  <c r="Q71" i="4"/>
  <c r="O71" i="4"/>
  <c r="N71" i="4"/>
  <c r="M71" i="4"/>
  <c r="L71" i="4"/>
  <c r="J71" i="4"/>
  <c r="H71" i="4"/>
  <c r="F71" i="4"/>
  <c r="E71" i="4"/>
  <c r="D71" i="4"/>
  <c r="C71" i="4"/>
  <c r="B71" i="4"/>
  <c r="A71" i="4"/>
  <c r="P71" i="4" s="1"/>
  <c r="S70" i="4"/>
  <c r="Q70" i="4"/>
  <c r="P70" i="4"/>
  <c r="O70" i="4"/>
  <c r="M70" i="4"/>
  <c r="L70" i="4"/>
  <c r="J70" i="4"/>
  <c r="H70" i="4"/>
  <c r="G70" i="4"/>
  <c r="F70" i="4"/>
  <c r="E70" i="4"/>
  <c r="D70" i="4"/>
  <c r="C70" i="4"/>
  <c r="B70" i="4"/>
  <c r="A70" i="4"/>
  <c r="N70" i="4" s="1"/>
  <c r="S69" i="4"/>
  <c r="R69" i="4"/>
  <c r="O69" i="4"/>
  <c r="L69" i="4"/>
  <c r="I69" i="4"/>
  <c r="G69" i="4"/>
  <c r="F69" i="4"/>
  <c r="E69" i="4"/>
  <c r="D69" i="4"/>
  <c r="C69" i="4"/>
  <c r="B69" i="4"/>
  <c r="A69" i="4"/>
  <c r="S68" i="4"/>
  <c r="R68" i="4"/>
  <c r="O68" i="4"/>
  <c r="M68" i="4"/>
  <c r="L68" i="4"/>
  <c r="K68" i="4"/>
  <c r="J68" i="4"/>
  <c r="G68" i="4"/>
  <c r="F68" i="4"/>
  <c r="E68" i="4"/>
  <c r="D68" i="4"/>
  <c r="C68" i="4"/>
  <c r="B68" i="4"/>
  <c r="A68" i="4"/>
  <c r="Q68" i="4" s="1"/>
  <c r="R67" i="4"/>
  <c r="P67" i="4"/>
  <c r="O67" i="4"/>
  <c r="N67" i="4"/>
  <c r="M67" i="4"/>
  <c r="L67" i="4"/>
  <c r="J67" i="4"/>
  <c r="H67" i="4"/>
  <c r="G67" i="4"/>
  <c r="F67" i="4"/>
  <c r="E67" i="4"/>
  <c r="D67" i="4"/>
  <c r="C67" i="4"/>
  <c r="B67" i="4"/>
  <c r="A67" i="4"/>
  <c r="S67" i="4" s="1"/>
  <c r="S66" i="4"/>
  <c r="R66" i="4"/>
  <c r="P66" i="4"/>
  <c r="M66" i="4"/>
  <c r="K66" i="4"/>
  <c r="J66" i="4"/>
  <c r="H66" i="4"/>
  <c r="F66" i="4"/>
  <c r="E66" i="4"/>
  <c r="D66" i="4"/>
  <c r="C66" i="4"/>
  <c r="B66" i="4"/>
  <c r="A66" i="4"/>
  <c r="O66" i="4" s="1"/>
  <c r="S65" i="4"/>
  <c r="R65" i="4"/>
  <c r="P65" i="4"/>
  <c r="N65" i="4"/>
  <c r="M65" i="4"/>
  <c r="L65" i="4"/>
  <c r="K65" i="4"/>
  <c r="J65" i="4"/>
  <c r="H65" i="4"/>
  <c r="F65" i="4"/>
  <c r="E65" i="4"/>
  <c r="D65" i="4"/>
  <c r="C65" i="4"/>
  <c r="B65" i="4"/>
  <c r="A65" i="4"/>
  <c r="Q65" i="4" s="1"/>
  <c r="S64" i="4"/>
  <c r="Q64" i="4"/>
  <c r="P64" i="4"/>
  <c r="N64" i="4"/>
  <c r="I64" i="4"/>
  <c r="F64" i="4"/>
  <c r="E64" i="4"/>
  <c r="D64" i="4"/>
  <c r="C64" i="4"/>
  <c r="B64" i="4"/>
  <c r="A64" i="4"/>
  <c r="H64" i="4" s="1"/>
  <c r="S63" i="4"/>
  <c r="N63" i="4"/>
  <c r="K63" i="4"/>
  <c r="I63" i="4"/>
  <c r="F63" i="4"/>
  <c r="E63" i="4"/>
  <c r="D63" i="4"/>
  <c r="C63" i="4"/>
  <c r="B63" i="4"/>
  <c r="A63" i="4"/>
  <c r="Q62" i="4"/>
  <c r="O62" i="4"/>
  <c r="N62" i="4"/>
  <c r="I62" i="4"/>
  <c r="F62" i="4"/>
  <c r="E62" i="4"/>
  <c r="D62" i="4"/>
  <c r="C62" i="4"/>
  <c r="B62" i="4"/>
  <c r="A62" i="4"/>
  <c r="G62" i="4" s="1"/>
  <c r="I61" i="4"/>
  <c r="G61" i="4"/>
  <c r="F61" i="4"/>
  <c r="E61" i="4"/>
  <c r="D61" i="4"/>
  <c r="C61" i="4"/>
  <c r="B61" i="4"/>
  <c r="A61" i="4"/>
  <c r="S60" i="4"/>
  <c r="R60" i="4"/>
  <c r="O60" i="4"/>
  <c r="M60" i="4"/>
  <c r="L60" i="4"/>
  <c r="K60" i="4"/>
  <c r="J60" i="4"/>
  <c r="G60" i="4"/>
  <c r="F60" i="4"/>
  <c r="E60" i="4"/>
  <c r="D60" i="4"/>
  <c r="C60" i="4"/>
  <c r="B60" i="4"/>
  <c r="A60" i="4"/>
  <c r="Q60" i="4" s="1"/>
  <c r="R59" i="4"/>
  <c r="P59" i="4"/>
  <c r="O59" i="4"/>
  <c r="N59" i="4"/>
  <c r="M59" i="4"/>
  <c r="L59" i="4"/>
  <c r="J59" i="4"/>
  <c r="H59" i="4"/>
  <c r="G59" i="4"/>
  <c r="F59" i="4"/>
  <c r="E59" i="4"/>
  <c r="D59" i="4"/>
  <c r="C59" i="4"/>
  <c r="B59" i="4"/>
  <c r="A59" i="4"/>
  <c r="S59" i="4" s="1"/>
  <c r="S58" i="4"/>
  <c r="R58" i="4"/>
  <c r="P58" i="4"/>
  <c r="M58" i="4"/>
  <c r="K58" i="4"/>
  <c r="J58" i="4"/>
  <c r="H58" i="4"/>
  <c r="F58" i="4"/>
  <c r="E58" i="4"/>
  <c r="D58" i="4"/>
  <c r="C58" i="4"/>
  <c r="B58" i="4"/>
  <c r="A58" i="4"/>
  <c r="O58" i="4" s="1"/>
  <c r="S57" i="4"/>
  <c r="P57" i="4"/>
  <c r="N57" i="4"/>
  <c r="M57" i="4"/>
  <c r="L57" i="4"/>
  <c r="K57" i="4"/>
  <c r="J57" i="4"/>
  <c r="H57" i="4"/>
  <c r="F57" i="4"/>
  <c r="E57" i="4"/>
  <c r="D57" i="4"/>
  <c r="C57" i="4"/>
  <c r="B57" i="4"/>
  <c r="A57" i="4"/>
  <c r="R57" i="4" s="1"/>
  <c r="S56" i="4"/>
  <c r="Q56" i="4"/>
  <c r="P56" i="4"/>
  <c r="N56" i="4"/>
  <c r="I56" i="4"/>
  <c r="H56" i="4"/>
  <c r="F56" i="4"/>
  <c r="E56" i="4"/>
  <c r="D56" i="4"/>
  <c r="C56" i="4"/>
  <c r="B56" i="4"/>
  <c r="A56" i="4"/>
  <c r="K55" i="4"/>
  <c r="F55" i="4"/>
  <c r="E55" i="4"/>
  <c r="D55" i="4"/>
  <c r="C55" i="4"/>
  <c r="B55" i="4"/>
  <c r="A55" i="4"/>
  <c r="Q55" i="4" s="1"/>
  <c r="Q54" i="4"/>
  <c r="O54" i="4"/>
  <c r="N54" i="4"/>
  <c r="I54" i="4"/>
  <c r="G54" i="4"/>
  <c r="F54" i="4"/>
  <c r="E54" i="4"/>
  <c r="D54" i="4"/>
  <c r="C54" i="4"/>
  <c r="B54" i="4"/>
  <c r="A54" i="4"/>
  <c r="F53" i="4"/>
  <c r="E53" i="4"/>
  <c r="D53" i="4"/>
  <c r="C53" i="4"/>
  <c r="B53" i="4"/>
  <c r="A53" i="4"/>
  <c r="G53" i="4" s="1"/>
  <c r="S52" i="4"/>
  <c r="R52" i="4"/>
  <c r="O52" i="4"/>
  <c r="M52" i="4"/>
  <c r="L52" i="4"/>
  <c r="K52" i="4"/>
  <c r="J52" i="4"/>
  <c r="G52" i="4"/>
  <c r="F52" i="4"/>
  <c r="E52" i="4"/>
  <c r="D52" i="4"/>
  <c r="C52" i="4"/>
  <c r="B52" i="4"/>
  <c r="A52" i="4"/>
  <c r="Q52" i="4" s="1"/>
  <c r="R51" i="4"/>
  <c r="P51" i="4"/>
  <c r="O51" i="4"/>
  <c r="N51" i="4"/>
  <c r="M51" i="4"/>
  <c r="J51" i="4"/>
  <c r="H51" i="4"/>
  <c r="G51" i="4"/>
  <c r="F51" i="4"/>
  <c r="E51" i="4"/>
  <c r="D51" i="4"/>
  <c r="C51" i="4"/>
  <c r="B51" i="4"/>
  <c r="A51" i="4"/>
  <c r="L51" i="4" s="1"/>
  <c r="S50" i="4"/>
  <c r="R50" i="4"/>
  <c r="P50" i="4"/>
  <c r="M50" i="4"/>
  <c r="K50" i="4"/>
  <c r="J50" i="4"/>
  <c r="H50" i="4"/>
  <c r="F50" i="4"/>
  <c r="E50" i="4"/>
  <c r="D50" i="4"/>
  <c r="C50" i="4"/>
  <c r="B50" i="4"/>
  <c r="A50" i="4"/>
  <c r="O50" i="4" s="1"/>
  <c r="S49" i="4"/>
  <c r="P49" i="4"/>
  <c r="N49" i="4"/>
  <c r="M49" i="4"/>
  <c r="L49" i="4"/>
  <c r="K49" i="4"/>
  <c r="H49" i="4"/>
  <c r="F49" i="4"/>
  <c r="E49" i="4"/>
  <c r="D49" i="4"/>
  <c r="C49" i="4"/>
  <c r="B49" i="4"/>
  <c r="A49" i="4"/>
  <c r="R49" i="4" s="1"/>
  <c r="S48" i="4"/>
  <c r="Q48" i="4"/>
  <c r="N48" i="4"/>
  <c r="I48" i="4"/>
  <c r="H48" i="4"/>
  <c r="F48" i="4"/>
  <c r="E48" i="4"/>
  <c r="D48" i="4"/>
  <c r="C48" i="4"/>
  <c r="B48" i="4"/>
  <c r="A48" i="4"/>
  <c r="K47" i="4"/>
  <c r="F47" i="4"/>
  <c r="E47" i="4"/>
  <c r="D47" i="4"/>
  <c r="C47" i="4"/>
  <c r="B47" i="4"/>
  <c r="A47" i="4"/>
  <c r="Q47" i="4" s="1"/>
  <c r="Q46" i="4"/>
  <c r="N46" i="4"/>
  <c r="I46" i="4"/>
  <c r="G46" i="4"/>
  <c r="F46" i="4"/>
  <c r="E46" i="4"/>
  <c r="D46" i="4"/>
  <c r="C46" i="4"/>
  <c r="B46" i="4"/>
  <c r="A46" i="4"/>
  <c r="F45" i="4"/>
  <c r="E45" i="4"/>
  <c r="D45" i="4"/>
  <c r="C45" i="4"/>
  <c r="B45" i="4"/>
  <c r="A45" i="4"/>
  <c r="G45" i="4" s="1"/>
  <c r="R44" i="4"/>
  <c r="O44" i="4"/>
  <c r="M44" i="4"/>
  <c r="L44" i="4"/>
  <c r="K44" i="4"/>
  <c r="J44" i="4"/>
  <c r="G44" i="4"/>
  <c r="F44" i="4"/>
  <c r="E44" i="4"/>
  <c r="D44" i="4"/>
  <c r="C44" i="4"/>
  <c r="B44" i="4"/>
  <c r="A44" i="4"/>
  <c r="Q44" i="4" s="1"/>
  <c r="R43" i="4"/>
  <c r="P43" i="4"/>
  <c r="O43" i="4"/>
  <c r="N43" i="4"/>
  <c r="M43" i="4"/>
  <c r="J43" i="4"/>
  <c r="H43" i="4"/>
  <c r="G43" i="4"/>
  <c r="F43" i="4"/>
  <c r="E43" i="4"/>
  <c r="D43" i="4"/>
  <c r="C43" i="4"/>
  <c r="B43" i="4"/>
  <c r="A43" i="4"/>
  <c r="L43" i="4" s="1"/>
  <c r="S42" i="4"/>
  <c r="R42" i="4"/>
  <c r="P42" i="4"/>
  <c r="M42" i="4"/>
  <c r="K42" i="4"/>
  <c r="J42" i="4"/>
  <c r="H42" i="4"/>
  <c r="F42" i="4"/>
  <c r="E42" i="4"/>
  <c r="D42" i="4"/>
  <c r="C42" i="4"/>
  <c r="B42" i="4"/>
  <c r="A42" i="4"/>
  <c r="O42" i="4" s="1"/>
  <c r="S41" i="4"/>
  <c r="P41" i="4"/>
  <c r="N41" i="4"/>
  <c r="M41" i="4"/>
  <c r="L41" i="4"/>
  <c r="K41" i="4"/>
  <c r="H41" i="4"/>
  <c r="F41" i="4"/>
  <c r="E41" i="4"/>
  <c r="D41" i="4"/>
  <c r="C41" i="4"/>
  <c r="B41" i="4"/>
  <c r="A41" i="4"/>
  <c r="R41" i="4" s="1"/>
  <c r="S40" i="4"/>
  <c r="Q40" i="4"/>
  <c r="P40" i="4"/>
  <c r="H40" i="4"/>
  <c r="F40" i="4"/>
  <c r="E40" i="4"/>
  <c r="D40" i="4"/>
  <c r="C40" i="4"/>
  <c r="B40" i="4"/>
  <c r="A40" i="4"/>
  <c r="I40" i="4" s="1"/>
  <c r="K39" i="4"/>
  <c r="I39" i="4"/>
  <c r="F39" i="4"/>
  <c r="E39" i="4"/>
  <c r="D39" i="4"/>
  <c r="C39" i="4"/>
  <c r="B39" i="4"/>
  <c r="A39" i="4"/>
  <c r="Q38" i="4"/>
  <c r="O38" i="4"/>
  <c r="G38" i="4"/>
  <c r="F38" i="4"/>
  <c r="E38" i="4"/>
  <c r="D38" i="4"/>
  <c r="C38" i="4"/>
  <c r="B38" i="4"/>
  <c r="A38" i="4"/>
  <c r="I38" i="4" s="1"/>
  <c r="I37" i="4"/>
  <c r="F37" i="4"/>
  <c r="E37" i="4"/>
  <c r="D37" i="4"/>
  <c r="C37" i="4"/>
  <c r="B37" i="4"/>
  <c r="A37" i="4"/>
  <c r="O37" i="4" s="1"/>
  <c r="R36" i="4"/>
  <c r="O36" i="4"/>
  <c r="M36" i="4"/>
  <c r="L36" i="4"/>
  <c r="J36" i="4"/>
  <c r="G36" i="4"/>
  <c r="F36" i="4"/>
  <c r="E36" i="4"/>
  <c r="D36" i="4"/>
  <c r="C36" i="4"/>
  <c r="B36" i="4"/>
  <c r="A36" i="4"/>
  <c r="Q36" i="4" s="1"/>
  <c r="R35" i="4"/>
  <c r="P35" i="4"/>
  <c r="O35" i="4"/>
  <c r="M35" i="4"/>
  <c r="J35" i="4"/>
  <c r="H35" i="4"/>
  <c r="G35" i="4"/>
  <c r="F35" i="4"/>
  <c r="E35" i="4"/>
  <c r="D35" i="4"/>
  <c r="C35" i="4"/>
  <c r="B35" i="4"/>
  <c r="A35" i="4"/>
  <c r="L35" i="4" s="1"/>
  <c r="S34" i="4"/>
  <c r="R34" i="4"/>
  <c r="P34" i="4"/>
  <c r="M34" i="4"/>
  <c r="K34" i="4"/>
  <c r="J34" i="4"/>
  <c r="H34" i="4"/>
  <c r="F34" i="4"/>
  <c r="E34" i="4"/>
  <c r="D34" i="4"/>
  <c r="C34" i="4"/>
  <c r="B34" i="4"/>
  <c r="A34" i="4"/>
  <c r="O34" i="4" s="1"/>
  <c r="S33" i="4"/>
  <c r="P33" i="4"/>
  <c r="N33" i="4"/>
  <c r="M33" i="4"/>
  <c r="K33" i="4"/>
  <c r="H33" i="4"/>
  <c r="F33" i="4"/>
  <c r="E33" i="4"/>
  <c r="D33" i="4"/>
  <c r="C33" i="4"/>
  <c r="B33" i="4"/>
  <c r="A33" i="4"/>
  <c r="R33" i="4" s="1"/>
  <c r="I32" i="4"/>
  <c r="H32" i="4"/>
  <c r="F32" i="4"/>
  <c r="E32" i="4"/>
  <c r="D32" i="4"/>
  <c r="C32" i="4"/>
  <c r="B32" i="4"/>
  <c r="A32" i="4"/>
  <c r="S31" i="4"/>
  <c r="Q31" i="4"/>
  <c r="I31" i="4"/>
  <c r="F31" i="4"/>
  <c r="E31" i="4"/>
  <c r="D31" i="4"/>
  <c r="C31" i="4"/>
  <c r="B31" i="4"/>
  <c r="A31" i="4"/>
  <c r="K31" i="4" s="1"/>
  <c r="I30" i="4"/>
  <c r="G30" i="4"/>
  <c r="F30" i="4"/>
  <c r="E30" i="4"/>
  <c r="D30" i="4"/>
  <c r="C30" i="4"/>
  <c r="B30" i="4"/>
  <c r="A30" i="4"/>
  <c r="S29" i="4"/>
  <c r="R29" i="4"/>
  <c r="N29" i="4"/>
  <c r="L29" i="4"/>
  <c r="K29" i="4"/>
  <c r="J29" i="4"/>
  <c r="F29" i="4"/>
  <c r="E29" i="4"/>
  <c r="D29" i="4"/>
  <c r="C29" i="4"/>
  <c r="B29" i="4"/>
  <c r="A29" i="4"/>
  <c r="Q29" i="4" s="1"/>
  <c r="O28" i="4"/>
  <c r="N28" i="4"/>
  <c r="M28" i="4"/>
  <c r="G28" i="4"/>
  <c r="F28" i="4"/>
  <c r="E28" i="4"/>
  <c r="D28" i="4"/>
  <c r="C28" i="4"/>
  <c r="B28" i="4"/>
  <c r="A28" i="4"/>
  <c r="L28" i="4" s="1"/>
  <c r="P27" i="4"/>
  <c r="H27" i="4"/>
  <c r="F27" i="4"/>
  <c r="E27" i="4"/>
  <c r="D27" i="4"/>
  <c r="C27" i="4"/>
  <c r="B27" i="4"/>
  <c r="A27" i="4"/>
  <c r="O27" i="4" s="1"/>
  <c r="S26" i="4"/>
  <c r="O26" i="4"/>
  <c r="M26" i="4"/>
  <c r="L26" i="4"/>
  <c r="K26" i="4"/>
  <c r="G26" i="4"/>
  <c r="F26" i="4"/>
  <c r="E26" i="4"/>
  <c r="D26" i="4"/>
  <c r="C26" i="4"/>
  <c r="B26" i="4"/>
  <c r="A26" i="4"/>
  <c r="R26" i="4" s="1"/>
  <c r="R25" i="4"/>
  <c r="P25" i="4"/>
  <c r="O25" i="4"/>
  <c r="N25" i="4"/>
  <c r="M25" i="4"/>
  <c r="L25" i="4"/>
  <c r="J25" i="4"/>
  <c r="H25" i="4"/>
  <c r="G25" i="4"/>
  <c r="F25" i="4"/>
  <c r="E25" i="4"/>
  <c r="D25" i="4"/>
  <c r="C25" i="4"/>
  <c r="B25" i="4"/>
  <c r="A25" i="4"/>
  <c r="S25" i="4" s="1"/>
  <c r="F24" i="4"/>
  <c r="E24" i="4"/>
  <c r="D24" i="4"/>
  <c r="C24" i="4"/>
  <c r="B24" i="4"/>
  <c r="A24" i="4"/>
  <c r="P24" i="4" s="1"/>
  <c r="S23" i="4"/>
  <c r="R23" i="4"/>
  <c r="P23" i="4"/>
  <c r="O23" i="4"/>
  <c r="N23" i="4"/>
  <c r="M23" i="4"/>
  <c r="L23" i="4"/>
  <c r="K23" i="4"/>
  <c r="J23" i="4"/>
  <c r="H23" i="4"/>
  <c r="G23" i="4"/>
  <c r="F23" i="4"/>
  <c r="E23" i="4"/>
  <c r="D23" i="4"/>
  <c r="C23" i="4"/>
  <c r="B23" i="4"/>
  <c r="A23" i="4"/>
  <c r="Q23" i="4" s="1"/>
  <c r="P22" i="4"/>
  <c r="O22" i="4"/>
  <c r="H22" i="4"/>
  <c r="G22" i="4"/>
  <c r="F22" i="4"/>
  <c r="E22" i="4"/>
  <c r="D22" i="4"/>
  <c r="C22" i="4"/>
  <c r="B22" i="4"/>
  <c r="A22" i="4"/>
  <c r="N22" i="4" s="1"/>
  <c r="S21" i="4"/>
  <c r="R21" i="4"/>
  <c r="N21" i="4"/>
  <c r="L21" i="4"/>
  <c r="K21" i="4"/>
  <c r="J21" i="4"/>
  <c r="F21" i="4"/>
  <c r="E21" i="4"/>
  <c r="D21" i="4"/>
  <c r="C21" i="4"/>
  <c r="B21" i="4"/>
  <c r="A21" i="4"/>
  <c r="Q21" i="4" s="1"/>
  <c r="O14" i="4"/>
  <c r="N14" i="4"/>
  <c r="G14" i="4"/>
  <c r="F14" i="4"/>
  <c r="E14" i="4"/>
  <c r="D14" i="4"/>
  <c r="C14" i="4"/>
  <c r="B14" i="4"/>
  <c r="A14" i="4"/>
  <c r="L14" i="4" s="1"/>
  <c r="F13" i="4"/>
  <c r="E13" i="4"/>
  <c r="D13" i="4"/>
  <c r="C13" i="4"/>
  <c r="B13" i="4"/>
  <c r="A13" i="4"/>
  <c r="O13" i="4" s="1"/>
  <c r="P13" i="4" s="1"/>
  <c r="O12" i="4"/>
  <c r="L12" i="4"/>
  <c r="G12" i="4"/>
  <c r="F12" i="4"/>
  <c r="E12" i="4"/>
  <c r="D12" i="4"/>
  <c r="C12" i="4"/>
  <c r="B12" i="4"/>
  <c r="A12" i="4"/>
  <c r="O11" i="4"/>
  <c r="N11" i="4"/>
  <c r="L11" i="4"/>
  <c r="G11" i="4"/>
  <c r="F11" i="4"/>
  <c r="H11" i="4" s="1"/>
  <c r="E11" i="4"/>
  <c r="D11" i="4"/>
  <c r="C11" i="4"/>
  <c r="B11" i="4"/>
  <c r="A11" i="4"/>
  <c r="F10" i="4"/>
  <c r="E10" i="4"/>
  <c r="D10" i="4"/>
  <c r="C10" i="4"/>
  <c r="B10" i="4"/>
  <c r="A10" i="4"/>
  <c r="L9" i="4"/>
  <c r="F9" i="4"/>
  <c r="E9" i="4"/>
  <c r="D9" i="4"/>
  <c r="C9" i="4"/>
  <c r="B9" i="4"/>
  <c r="A9" i="4"/>
  <c r="O8" i="4"/>
  <c r="G8" i="4"/>
  <c r="H8" i="4" s="1"/>
  <c r="F8" i="4"/>
  <c r="E8" i="4"/>
  <c r="D8" i="4"/>
  <c r="C8" i="4"/>
  <c r="B8" i="4"/>
  <c r="A8" i="4"/>
  <c r="L7" i="4"/>
  <c r="F7" i="4"/>
  <c r="E7" i="4"/>
  <c r="D7" i="4"/>
  <c r="C7" i="4"/>
  <c r="B7" i="4"/>
  <c r="A7" i="4"/>
  <c r="O6" i="4"/>
  <c r="N6" i="4"/>
  <c r="G6" i="4"/>
  <c r="F6" i="4"/>
  <c r="E6" i="4"/>
  <c r="D6" i="4"/>
  <c r="C6" i="4"/>
  <c r="B6" i="4"/>
  <c r="A6" i="4"/>
  <c r="L6" i="4" s="1"/>
  <c r="F5" i="4"/>
  <c r="E5" i="4"/>
  <c r="D5" i="4"/>
  <c r="C5" i="4"/>
  <c r="B5" i="4"/>
  <c r="A5" i="4"/>
  <c r="O5" i="4" s="1"/>
  <c r="O4" i="4"/>
  <c r="L4" i="4"/>
  <c r="G4" i="4"/>
  <c r="F4" i="4"/>
  <c r="E4" i="4"/>
  <c r="D4" i="4"/>
  <c r="C4" i="4"/>
  <c r="B4" i="4"/>
  <c r="A4" i="4"/>
  <c r="O3" i="4"/>
  <c r="N3" i="4"/>
  <c r="L3" i="4"/>
  <c r="G3" i="4"/>
  <c r="F3" i="4"/>
  <c r="H3" i="4" s="1"/>
  <c r="E3" i="4"/>
  <c r="D3" i="4"/>
  <c r="C3" i="4"/>
  <c r="B3" i="4"/>
  <c r="A3" i="4"/>
  <c r="F2" i="4"/>
  <c r="E2" i="4"/>
  <c r="D2" i="4"/>
  <c r="C2" i="4"/>
  <c r="B2" i="4"/>
  <c r="A2" i="4"/>
  <c r="P3" i="4" l="1"/>
  <c r="P11" i="4"/>
  <c r="Q13" i="4"/>
  <c r="J24" i="4"/>
  <c r="Q27" i="4"/>
  <c r="O84" i="4"/>
  <c r="R13" i="4"/>
  <c r="K24" i="4"/>
  <c r="S24" i="4"/>
  <c r="J27" i="4"/>
  <c r="S30" i="4"/>
  <c r="K30" i="4"/>
  <c r="R30" i="4"/>
  <c r="J30" i="4"/>
  <c r="P30" i="4"/>
  <c r="H30" i="4"/>
  <c r="M30" i="4"/>
  <c r="L30" i="4"/>
  <c r="M32" i="4"/>
  <c r="L32" i="4"/>
  <c r="R32" i="4"/>
  <c r="J32" i="4"/>
  <c r="O32" i="4"/>
  <c r="G32" i="4"/>
  <c r="K32" i="4"/>
  <c r="L37" i="4"/>
  <c r="P39" i="4"/>
  <c r="H39" i="4"/>
  <c r="O39" i="4"/>
  <c r="G39" i="4"/>
  <c r="M39" i="4"/>
  <c r="R39" i="4"/>
  <c r="J39" i="4"/>
  <c r="L39" i="4"/>
  <c r="O45" i="4"/>
  <c r="N47" i="4"/>
  <c r="O53" i="4"/>
  <c r="N55" i="4"/>
  <c r="N61" i="4"/>
  <c r="M61" i="4"/>
  <c r="S61" i="4"/>
  <c r="K61" i="4"/>
  <c r="P61" i="4"/>
  <c r="H61" i="4"/>
  <c r="J61" i="4"/>
  <c r="M73" i="4"/>
  <c r="Q73" i="4"/>
  <c r="H73" i="4"/>
  <c r="P73" i="4"/>
  <c r="G73" i="4"/>
  <c r="N73" i="4"/>
  <c r="S73" i="4"/>
  <c r="J73" i="4"/>
  <c r="L73" i="4"/>
  <c r="S110" i="4"/>
  <c r="P110" i="4"/>
  <c r="H110" i="4"/>
  <c r="O110" i="4"/>
  <c r="G110" i="4"/>
  <c r="N110" i="4"/>
  <c r="M110" i="4"/>
  <c r="R110" i="4"/>
  <c r="J110" i="4"/>
  <c r="K110" i="4"/>
  <c r="I110" i="4"/>
  <c r="Q110" i="4"/>
  <c r="L2" i="4"/>
  <c r="N4" i="4"/>
  <c r="H6" i="4"/>
  <c r="P6" i="4"/>
  <c r="N7" i="4"/>
  <c r="G9" i="4"/>
  <c r="H9" i="4" s="1"/>
  <c r="O9" i="4"/>
  <c r="P9" i="4" s="1"/>
  <c r="L10" i="4"/>
  <c r="N12" i="4"/>
  <c r="P12" i="4" s="1"/>
  <c r="S13" i="4"/>
  <c r="H14" i="4"/>
  <c r="P14" i="4"/>
  <c r="M21" i="4"/>
  <c r="J22" i="4"/>
  <c r="R22" i="4"/>
  <c r="L24" i="4"/>
  <c r="I25" i="4"/>
  <c r="Q25" i="4"/>
  <c r="N26" i="4"/>
  <c r="K27" i="4"/>
  <c r="S27" i="4"/>
  <c r="H28" i="4"/>
  <c r="P28" i="4"/>
  <c r="M29" i="4"/>
  <c r="N30" i="4"/>
  <c r="N32" i="4"/>
  <c r="N39" i="4"/>
  <c r="Q45" i="4"/>
  <c r="Q53" i="4"/>
  <c r="L61" i="4"/>
  <c r="P63" i="4"/>
  <c r="H63" i="4"/>
  <c r="O63" i="4"/>
  <c r="G63" i="4"/>
  <c r="M63" i="4"/>
  <c r="R63" i="4"/>
  <c r="J63" i="4"/>
  <c r="L63" i="4"/>
  <c r="O73" i="4"/>
  <c r="J53" i="4"/>
  <c r="N108" i="4"/>
  <c r="M108" i="4"/>
  <c r="L108" i="4"/>
  <c r="S108" i="4"/>
  <c r="K108" i="4"/>
  <c r="P108" i="4"/>
  <c r="H108" i="4"/>
  <c r="R108" i="4"/>
  <c r="O108" i="4"/>
  <c r="G108" i="4"/>
  <c r="R24" i="4"/>
  <c r="N37" i="4"/>
  <c r="M37" i="4"/>
  <c r="S37" i="4"/>
  <c r="K37" i="4"/>
  <c r="P37" i="4"/>
  <c r="H37" i="4"/>
  <c r="P47" i="4"/>
  <c r="H47" i="4"/>
  <c r="O47" i="4"/>
  <c r="G47" i="4"/>
  <c r="M47" i="4"/>
  <c r="R47" i="4"/>
  <c r="J47" i="4"/>
  <c r="P55" i="4"/>
  <c r="H55" i="4"/>
  <c r="O55" i="4"/>
  <c r="G55" i="4"/>
  <c r="M55" i="4"/>
  <c r="R55" i="4"/>
  <c r="J55" i="4"/>
  <c r="L84" i="4"/>
  <c r="S84" i="4"/>
  <c r="K84" i="4"/>
  <c r="P84" i="4"/>
  <c r="H84" i="4"/>
  <c r="I84" i="4"/>
  <c r="G84" i="4"/>
  <c r="Q84" i="4"/>
  <c r="M84" i="4"/>
  <c r="L111" i="4"/>
  <c r="P111" i="4"/>
  <c r="H111" i="4"/>
  <c r="Q111" i="4"/>
  <c r="O111" i="4"/>
  <c r="N111" i="4"/>
  <c r="M111" i="4"/>
  <c r="S111" i="4"/>
  <c r="I111" i="4"/>
  <c r="J111" i="4"/>
  <c r="I22" i="4"/>
  <c r="R27" i="4"/>
  <c r="I14" i="4"/>
  <c r="K22" i="4"/>
  <c r="P32" i="4"/>
  <c r="R53" i="4"/>
  <c r="H4" i="4"/>
  <c r="P4" i="4"/>
  <c r="G7" i="4"/>
  <c r="O7" i="4"/>
  <c r="P7" i="4" s="1"/>
  <c r="L8" i="4"/>
  <c r="H12" i="4"/>
  <c r="J14" i="4"/>
  <c r="R14" i="4"/>
  <c r="G21" i="4"/>
  <c r="O21" i="4"/>
  <c r="L22" i="4"/>
  <c r="I23" i="4"/>
  <c r="N24" i="4"/>
  <c r="K25" i="4"/>
  <c r="H26" i="4"/>
  <c r="P26" i="4"/>
  <c r="M27" i="4"/>
  <c r="J28" i="4"/>
  <c r="R28" i="4"/>
  <c r="G29" i="4"/>
  <c r="O29" i="4"/>
  <c r="Q30" i="4"/>
  <c r="Q32" i="4"/>
  <c r="R37" i="4"/>
  <c r="S39" i="4"/>
  <c r="S46" i="4"/>
  <c r="K46" i="4"/>
  <c r="R46" i="4"/>
  <c r="J46" i="4"/>
  <c r="P46" i="4"/>
  <c r="H46" i="4"/>
  <c r="M46" i="4"/>
  <c r="L46" i="4"/>
  <c r="M48" i="4"/>
  <c r="L48" i="4"/>
  <c r="R48" i="4"/>
  <c r="J48" i="4"/>
  <c r="O48" i="4"/>
  <c r="G48" i="4"/>
  <c r="K48" i="4"/>
  <c r="S54" i="4"/>
  <c r="K54" i="4"/>
  <c r="R54" i="4"/>
  <c r="J54" i="4"/>
  <c r="P54" i="4"/>
  <c r="H54" i="4"/>
  <c r="M54" i="4"/>
  <c r="L54" i="4"/>
  <c r="M56" i="4"/>
  <c r="L56" i="4"/>
  <c r="R56" i="4"/>
  <c r="J56" i="4"/>
  <c r="O56" i="4"/>
  <c r="G56" i="4"/>
  <c r="K56" i="4"/>
  <c r="Q61" i="4"/>
  <c r="Q63" i="4"/>
  <c r="Q69" i="4"/>
  <c r="N69" i="4"/>
  <c r="M69" i="4"/>
  <c r="K69" i="4"/>
  <c r="P69" i="4"/>
  <c r="H69" i="4"/>
  <c r="J69" i="4"/>
  <c r="R74" i="4"/>
  <c r="J74" i="4"/>
  <c r="N74" i="4"/>
  <c r="P74" i="4"/>
  <c r="O74" i="4"/>
  <c r="L74" i="4"/>
  <c r="S74" i="4"/>
  <c r="H74" i="4"/>
  <c r="K74" i="4"/>
  <c r="M87" i="4"/>
  <c r="L87" i="4"/>
  <c r="S87" i="4"/>
  <c r="K87" i="4"/>
  <c r="R87" i="4"/>
  <c r="J87" i="4"/>
  <c r="O87" i="4"/>
  <c r="G87" i="4"/>
  <c r="Q87" i="4"/>
  <c r="I87" i="4"/>
  <c r="P87" i="4"/>
  <c r="P139" i="4"/>
  <c r="H139" i="4"/>
  <c r="O139" i="4"/>
  <c r="G139" i="4"/>
  <c r="N139" i="4"/>
  <c r="M139" i="4"/>
  <c r="L139" i="4"/>
  <c r="J139" i="4"/>
  <c r="I139" i="4"/>
  <c r="Q139" i="4"/>
  <c r="R139" i="4"/>
  <c r="N145" i="4"/>
  <c r="M145" i="4"/>
  <c r="L145" i="4"/>
  <c r="S145" i="4"/>
  <c r="K145" i="4"/>
  <c r="R145" i="4"/>
  <c r="J145" i="4"/>
  <c r="H145" i="4"/>
  <c r="G145" i="4"/>
  <c r="O145" i="4"/>
  <c r="I145" i="4"/>
  <c r="I24" i="4"/>
  <c r="J45" i="4"/>
  <c r="O75" i="4"/>
  <c r="G75" i="4"/>
  <c r="S75" i="4"/>
  <c r="K75" i="4"/>
  <c r="Q75" i="4"/>
  <c r="P75" i="4"/>
  <c r="M75" i="4"/>
  <c r="I75" i="4"/>
  <c r="I27" i="4"/>
  <c r="N75" i="4"/>
  <c r="Q22" i="4"/>
  <c r="L5" i="4"/>
  <c r="N10" i="4"/>
  <c r="L27" i="4"/>
  <c r="Q28" i="4"/>
  <c r="R45" i="4"/>
  <c r="S47" i="4"/>
  <c r="S55" i="4"/>
  <c r="O61" i="4"/>
  <c r="G2" i="4"/>
  <c r="H2" i="4" s="1"/>
  <c r="O2" i="4"/>
  <c r="H7" i="4"/>
  <c r="N8" i="4"/>
  <c r="P8" i="4" s="1"/>
  <c r="G10" i="4"/>
  <c r="O10" i="4"/>
  <c r="K14" i="4"/>
  <c r="S14" i="4"/>
  <c r="H21" i="4"/>
  <c r="P21" i="4"/>
  <c r="M22" i="4"/>
  <c r="G24" i="4"/>
  <c r="O24" i="4"/>
  <c r="I26" i="4"/>
  <c r="Q26" i="4"/>
  <c r="N27" i="4"/>
  <c r="K28" i="4"/>
  <c r="S28" i="4"/>
  <c r="H29" i="4"/>
  <c r="P29" i="4"/>
  <c r="P31" i="4"/>
  <c r="H31" i="4"/>
  <c r="O31" i="4"/>
  <c r="G31" i="4"/>
  <c r="M31" i="4"/>
  <c r="R31" i="4"/>
  <c r="J31" i="4"/>
  <c r="L31" i="4"/>
  <c r="S32" i="4"/>
  <c r="S38" i="4"/>
  <c r="K38" i="4"/>
  <c r="R38" i="4"/>
  <c r="J38" i="4"/>
  <c r="P38" i="4"/>
  <c r="H38" i="4"/>
  <c r="M38" i="4"/>
  <c r="L38" i="4"/>
  <c r="M40" i="4"/>
  <c r="L40" i="4"/>
  <c r="R40" i="4"/>
  <c r="J40" i="4"/>
  <c r="O40" i="4"/>
  <c r="G40" i="4"/>
  <c r="K40" i="4"/>
  <c r="R61" i="4"/>
  <c r="H75" i="4"/>
  <c r="I108" i="4"/>
  <c r="Q24" i="4"/>
  <c r="N45" i="4"/>
  <c r="M45" i="4"/>
  <c r="S45" i="4"/>
  <c r="K45" i="4"/>
  <c r="P45" i="4"/>
  <c r="H45" i="4"/>
  <c r="N53" i="4"/>
  <c r="M53" i="4"/>
  <c r="S53" i="4"/>
  <c r="K53" i="4"/>
  <c r="P53" i="4"/>
  <c r="H53" i="4"/>
  <c r="L75" i="4"/>
  <c r="Q108" i="4"/>
  <c r="J37" i="4"/>
  <c r="L45" i="4"/>
  <c r="L47" i="4"/>
  <c r="L53" i="4"/>
  <c r="L55" i="4"/>
  <c r="L13" i="4"/>
  <c r="N13" i="4" s="1"/>
  <c r="Q14" i="4"/>
  <c r="S22" i="4"/>
  <c r="M24" i="4"/>
  <c r="I28" i="4"/>
  <c r="O30" i="4"/>
  <c r="Q37" i="4"/>
  <c r="Q39" i="4"/>
  <c r="R73" i="4"/>
  <c r="G5" i="4"/>
  <c r="H5" i="4" s="1"/>
  <c r="H10" i="4"/>
  <c r="G13" i="4"/>
  <c r="H13" i="4" s="1"/>
  <c r="I21" i="4"/>
  <c r="H24" i="4"/>
  <c r="J26" i="4"/>
  <c r="G27" i="4"/>
  <c r="I29" i="4"/>
  <c r="N31" i="4"/>
  <c r="G37" i="4"/>
  <c r="N38" i="4"/>
  <c r="N40" i="4"/>
  <c r="I45" i="4"/>
  <c r="O46" i="4"/>
  <c r="I47" i="4"/>
  <c r="P48" i="4"/>
  <c r="I53" i="4"/>
  <c r="I55" i="4"/>
  <c r="S62" i="4"/>
  <c r="K62" i="4"/>
  <c r="R62" i="4"/>
  <c r="J62" i="4"/>
  <c r="P62" i="4"/>
  <c r="H62" i="4"/>
  <c r="M62" i="4"/>
  <c r="L62" i="4"/>
  <c r="M64" i="4"/>
  <c r="L64" i="4"/>
  <c r="R64" i="4"/>
  <c r="J64" i="4"/>
  <c r="O64" i="4"/>
  <c r="G64" i="4"/>
  <c r="K64" i="4"/>
  <c r="Q74" i="4"/>
  <c r="J75" i="4"/>
  <c r="N78" i="4"/>
  <c r="M78" i="4"/>
  <c r="R78" i="4"/>
  <c r="J78" i="4"/>
  <c r="Q78" i="4"/>
  <c r="P78" i="4"/>
  <c r="L78" i="4"/>
  <c r="H78" i="4"/>
  <c r="K78" i="4"/>
  <c r="O83" i="4"/>
  <c r="G83" i="4"/>
  <c r="N83" i="4"/>
  <c r="S83" i="4"/>
  <c r="K83" i="4"/>
  <c r="R83" i="4"/>
  <c r="Q83" i="4"/>
  <c r="M83" i="4"/>
  <c r="I83" i="4"/>
  <c r="L83" i="4"/>
  <c r="J84" i="4"/>
  <c r="J108" i="4"/>
  <c r="G111" i="4"/>
  <c r="L33" i="4"/>
  <c r="I34" i="4"/>
  <c r="Q34" i="4"/>
  <c r="N35" i="4"/>
  <c r="K36" i="4"/>
  <c r="S36" i="4"/>
  <c r="I42" i="4"/>
  <c r="Q42" i="4"/>
  <c r="S44" i="4"/>
  <c r="I50" i="4"/>
  <c r="Q50" i="4"/>
  <c r="I58" i="4"/>
  <c r="Q58" i="4"/>
  <c r="I66" i="4"/>
  <c r="Q66" i="4"/>
  <c r="L76" i="4"/>
  <c r="P76" i="4"/>
  <c r="H76" i="4"/>
  <c r="J76" i="4"/>
  <c r="S79" i="4"/>
  <c r="K79" i="4"/>
  <c r="R79" i="4"/>
  <c r="J79" i="4"/>
  <c r="O79" i="4"/>
  <c r="G79" i="4"/>
  <c r="L79" i="4"/>
  <c r="P102" i="4"/>
  <c r="H102" i="4"/>
  <c r="O102" i="4"/>
  <c r="G102" i="4"/>
  <c r="N102" i="4"/>
  <c r="M102" i="4"/>
  <c r="R102" i="4"/>
  <c r="J102" i="4"/>
  <c r="L102" i="4"/>
  <c r="N137" i="4"/>
  <c r="M137" i="4"/>
  <c r="L137" i="4"/>
  <c r="S137" i="4"/>
  <c r="K137" i="4"/>
  <c r="R137" i="4"/>
  <c r="J137" i="4"/>
  <c r="Q137" i="4"/>
  <c r="P137" i="4"/>
  <c r="O137" i="4"/>
  <c r="G137" i="4"/>
  <c r="M169" i="4"/>
  <c r="L169" i="4"/>
  <c r="S169" i="4"/>
  <c r="K169" i="4"/>
  <c r="R169" i="4"/>
  <c r="J169" i="4"/>
  <c r="O169" i="4"/>
  <c r="G169" i="4"/>
  <c r="I169" i="4"/>
  <c r="H169" i="4"/>
  <c r="P169" i="4"/>
  <c r="G33" i="4"/>
  <c r="O33" i="4"/>
  <c r="L34" i="4"/>
  <c r="I35" i="4"/>
  <c r="Q35" i="4"/>
  <c r="N36" i="4"/>
  <c r="G41" i="4"/>
  <c r="O41" i="4"/>
  <c r="L42" i="4"/>
  <c r="I43" i="4"/>
  <c r="Q43" i="4"/>
  <c r="N44" i="4"/>
  <c r="G49" i="4"/>
  <c r="O49" i="4"/>
  <c r="L50" i="4"/>
  <c r="I51" i="4"/>
  <c r="Q51" i="4"/>
  <c r="N52" i="4"/>
  <c r="G57" i="4"/>
  <c r="O57" i="4"/>
  <c r="L58" i="4"/>
  <c r="I59" i="4"/>
  <c r="Q59" i="4"/>
  <c r="N60" i="4"/>
  <c r="G65" i="4"/>
  <c r="O65" i="4"/>
  <c r="L66" i="4"/>
  <c r="I67" i="4"/>
  <c r="Q67" i="4"/>
  <c r="N68" i="4"/>
  <c r="I70" i="4"/>
  <c r="R70" i="4"/>
  <c r="G71" i="4"/>
  <c r="O72" i="4"/>
  <c r="N76" i="4"/>
  <c r="P79" i="4"/>
  <c r="P94" i="4"/>
  <c r="H94" i="4"/>
  <c r="O94" i="4"/>
  <c r="G94" i="4"/>
  <c r="N94" i="4"/>
  <c r="M94" i="4"/>
  <c r="R94" i="4"/>
  <c r="J94" i="4"/>
  <c r="L94" i="4"/>
  <c r="N100" i="4"/>
  <c r="M100" i="4"/>
  <c r="L100" i="4"/>
  <c r="S100" i="4"/>
  <c r="K100" i="4"/>
  <c r="P100" i="4"/>
  <c r="H100" i="4"/>
  <c r="J100" i="4"/>
  <c r="M103" i="4"/>
  <c r="L103" i="4"/>
  <c r="S103" i="4"/>
  <c r="K103" i="4"/>
  <c r="R103" i="4"/>
  <c r="J103" i="4"/>
  <c r="O103" i="4"/>
  <c r="G103" i="4"/>
  <c r="N103" i="4"/>
  <c r="N113" i="4"/>
  <c r="S113" i="4"/>
  <c r="R113" i="4"/>
  <c r="J113" i="4"/>
  <c r="P113" i="4"/>
  <c r="O113" i="4"/>
  <c r="M113" i="4"/>
  <c r="L113" i="4"/>
  <c r="H113" i="4"/>
  <c r="K113" i="4"/>
  <c r="M193" i="4"/>
  <c r="L193" i="4"/>
  <c r="S193" i="4"/>
  <c r="K193" i="4"/>
  <c r="R193" i="4"/>
  <c r="J193" i="4"/>
  <c r="O193" i="4"/>
  <c r="G193" i="4"/>
  <c r="Q193" i="4"/>
  <c r="P193" i="4"/>
  <c r="I193" i="4"/>
  <c r="I33" i="4"/>
  <c r="Q33" i="4"/>
  <c r="N34" i="4"/>
  <c r="K35" i="4"/>
  <c r="S35" i="4"/>
  <c r="H36" i="4"/>
  <c r="P36" i="4"/>
  <c r="I41" i="4"/>
  <c r="Q41" i="4"/>
  <c r="N42" i="4"/>
  <c r="K43" i="4"/>
  <c r="S43" i="4"/>
  <c r="H44" i="4"/>
  <c r="P44" i="4"/>
  <c r="I49" i="4"/>
  <c r="Q49" i="4"/>
  <c r="N50" i="4"/>
  <c r="K51" i="4"/>
  <c r="S51" i="4"/>
  <c r="H52" i="4"/>
  <c r="P52" i="4"/>
  <c r="I57" i="4"/>
  <c r="Q57" i="4"/>
  <c r="N58" i="4"/>
  <c r="K59" i="4"/>
  <c r="H60" i="4"/>
  <c r="P60" i="4"/>
  <c r="I65" i="4"/>
  <c r="N66" i="4"/>
  <c r="K67" i="4"/>
  <c r="H68" i="4"/>
  <c r="P68" i="4"/>
  <c r="K70" i="4"/>
  <c r="S71" i="4"/>
  <c r="K71" i="4"/>
  <c r="I71" i="4"/>
  <c r="R71" i="4"/>
  <c r="I72" i="4"/>
  <c r="Q76" i="4"/>
  <c r="P80" i="4"/>
  <c r="H80" i="4"/>
  <c r="O80" i="4"/>
  <c r="G80" i="4"/>
  <c r="L80" i="4"/>
  <c r="K80" i="4"/>
  <c r="S94" i="4"/>
  <c r="Q100" i="4"/>
  <c r="Q103" i="4"/>
  <c r="J33" i="4"/>
  <c r="G34" i="4"/>
  <c r="I36" i="4"/>
  <c r="J41" i="4"/>
  <c r="G42" i="4"/>
  <c r="I44" i="4"/>
  <c r="J49" i="4"/>
  <c r="G50" i="4"/>
  <c r="I52" i="4"/>
  <c r="G58" i="4"/>
  <c r="I60" i="4"/>
  <c r="G66" i="4"/>
  <c r="I68" i="4"/>
  <c r="P72" i="4"/>
  <c r="H72" i="4"/>
  <c r="J72" i="4"/>
  <c r="S72" i="4"/>
  <c r="G76" i="4"/>
  <c r="R76" i="4"/>
  <c r="H79" i="4"/>
  <c r="P86" i="4"/>
  <c r="H86" i="4"/>
  <c r="O86" i="4"/>
  <c r="G86" i="4"/>
  <c r="N86" i="4"/>
  <c r="M86" i="4"/>
  <c r="R86" i="4"/>
  <c r="J86" i="4"/>
  <c r="L86" i="4"/>
  <c r="N92" i="4"/>
  <c r="M92" i="4"/>
  <c r="L92" i="4"/>
  <c r="S92" i="4"/>
  <c r="K92" i="4"/>
  <c r="P92" i="4"/>
  <c r="H92" i="4"/>
  <c r="J92" i="4"/>
  <c r="M95" i="4"/>
  <c r="L95" i="4"/>
  <c r="S95" i="4"/>
  <c r="K95" i="4"/>
  <c r="R95" i="4"/>
  <c r="J95" i="4"/>
  <c r="O95" i="4"/>
  <c r="G95" i="4"/>
  <c r="N95" i="4"/>
  <c r="I102" i="4"/>
  <c r="O118" i="4"/>
  <c r="G118" i="4"/>
  <c r="L118" i="4"/>
  <c r="S118" i="4"/>
  <c r="K118" i="4"/>
  <c r="Q118" i="4"/>
  <c r="P118" i="4"/>
  <c r="N118" i="4"/>
  <c r="M118" i="4"/>
  <c r="H118" i="4"/>
  <c r="R118" i="4"/>
  <c r="P131" i="4"/>
  <c r="H131" i="4"/>
  <c r="O131" i="4"/>
  <c r="G131" i="4"/>
  <c r="N131" i="4"/>
  <c r="M131" i="4"/>
  <c r="L131" i="4"/>
  <c r="S131" i="4"/>
  <c r="R131" i="4"/>
  <c r="Q131" i="4"/>
  <c r="I131" i="4"/>
  <c r="H137" i="4"/>
  <c r="N169" i="4"/>
  <c r="I81" i="4"/>
  <c r="Q81" i="4"/>
  <c r="N82" i="4"/>
  <c r="L88" i="4"/>
  <c r="I89" i="4"/>
  <c r="Q89" i="4"/>
  <c r="N90" i="4"/>
  <c r="K91" i="4"/>
  <c r="S91" i="4"/>
  <c r="L96" i="4"/>
  <c r="I97" i="4"/>
  <c r="Q97" i="4"/>
  <c r="N98" i="4"/>
  <c r="K99" i="4"/>
  <c r="S99" i="4"/>
  <c r="L104" i="4"/>
  <c r="I105" i="4"/>
  <c r="Q105" i="4"/>
  <c r="N106" i="4"/>
  <c r="K107" i="4"/>
  <c r="S107" i="4"/>
  <c r="S114" i="4"/>
  <c r="K114" i="4"/>
  <c r="P114" i="4"/>
  <c r="H114" i="4"/>
  <c r="O114" i="4"/>
  <c r="G114" i="4"/>
  <c r="L114" i="4"/>
  <c r="O115" i="4"/>
  <c r="O121" i="4"/>
  <c r="Q129" i="4"/>
  <c r="O134" i="4"/>
  <c r="G134" i="4"/>
  <c r="N134" i="4"/>
  <c r="M134" i="4"/>
  <c r="L134" i="4"/>
  <c r="S134" i="4"/>
  <c r="K134" i="4"/>
  <c r="J134" i="4"/>
  <c r="R142" i="4"/>
  <c r="S147" i="4"/>
  <c r="I82" i="4"/>
  <c r="Q82" i="4"/>
  <c r="G88" i="4"/>
  <c r="O88" i="4"/>
  <c r="I90" i="4"/>
  <c r="Q90" i="4"/>
  <c r="N91" i="4"/>
  <c r="G96" i="4"/>
  <c r="O96" i="4"/>
  <c r="I98" i="4"/>
  <c r="Q98" i="4"/>
  <c r="N99" i="4"/>
  <c r="G104" i="4"/>
  <c r="O104" i="4"/>
  <c r="I106" i="4"/>
  <c r="Q106" i="4"/>
  <c r="N107" i="4"/>
  <c r="Q114" i="4"/>
  <c r="G115" i="4"/>
  <c r="S115" i="4"/>
  <c r="O126" i="4"/>
  <c r="G126" i="4"/>
  <c r="N126" i="4"/>
  <c r="M126" i="4"/>
  <c r="L126" i="4"/>
  <c r="S126" i="4"/>
  <c r="K126" i="4"/>
  <c r="J126" i="4"/>
  <c r="G129" i="4"/>
  <c r="R134" i="4"/>
  <c r="H142" i="4"/>
  <c r="I147" i="4"/>
  <c r="O150" i="4"/>
  <c r="G150" i="4"/>
  <c r="N150" i="4"/>
  <c r="M150" i="4"/>
  <c r="L150" i="4"/>
  <c r="S150" i="4"/>
  <c r="K150" i="4"/>
  <c r="J150" i="4"/>
  <c r="M153" i="4"/>
  <c r="L153" i="4"/>
  <c r="R153" i="4"/>
  <c r="J153" i="4"/>
  <c r="O153" i="4"/>
  <c r="G153" i="4"/>
  <c r="S153" i="4"/>
  <c r="Q153" i="4"/>
  <c r="P153" i="4"/>
  <c r="N153" i="4"/>
  <c r="K153" i="4"/>
  <c r="S159" i="4"/>
  <c r="K159" i="4"/>
  <c r="R159" i="4"/>
  <c r="J159" i="4"/>
  <c r="P159" i="4"/>
  <c r="H159" i="4"/>
  <c r="M159" i="4"/>
  <c r="I159" i="4"/>
  <c r="G159" i="4"/>
  <c r="Q159" i="4"/>
  <c r="O159" i="4"/>
  <c r="M161" i="4"/>
  <c r="L161" i="4"/>
  <c r="R161" i="4"/>
  <c r="J161" i="4"/>
  <c r="O161" i="4"/>
  <c r="G161" i="4"/>
  <c r="I161" i="4"/>
  <c r="H161" i="4"/>
  <c r="S161" i="4"/>
  <c r="Q161" i="4"/>
  <c r="P161" i="4"/>
  <c r="I77" i="4"/>
  <c r="J82" i="4"/>
  <c r="I85" i="4"/>
  <c r="H88" i="4"/>
  <c r="P88" i="4"/>
  <c r="J90" i="4"/>
  <c r="G91" i="4"/>
  <c r="O91" i="4"/>
  <c r="I93" i="4"/>
  <c r="H96" i="4"/>
  <c r="P96" i="4"/>
  <c r="J98" i="4"/>
  <c r="G99" i="4"/>
  <c r="O99" i="4"/>
  <c r="I101" i="4"/>
  <c r="H104" i="4"/>
  <c r="P104" i="4"/>
  <c r="J106" i="4"/>
  <c r="G107" i="4"/>
  <c r="O107" i="4"/>
  <c r="I109" i="4"/>
  <c r="R114" i="4"/>
  <c r="R117" i="4"/>
  <c r="J117" i="4"/>
  <c r="O117" i="4"/>
  <c r="G117" i="4"/>
  <c r="N117" i="4"/>
  <c r="K117" i="4"/>
  <c r="G121" i="4"/>
  <c r="P123" i="4"/>
  <c r="H123" i="4"/>
  <c r="O123" i="4"/>
  <c r="G123" i="4"/>
  <c r="N123" i="4"/>
  <c r="M123" i="4"/>
  <c r="L123" i="4"/>
  <c r="K123" i="4"/>
  <c r="P126" i="4"/>
  <c r="P150" i="4"/>
  <c r="P184" i="4"/>
  <c r="H184" i="4"/>
  <c r="O184" i="4"/>
  <c r="G184" i="4"/>
  <c r="N184" i="4"/>
  <c r="M184" i="4"/>
  <c r="R184" i="4"/>
  <c r="J184" i="4"/>
  <c r="I184" i="4"/>
  <c r="S184" i="4"/>
  <c r="Q184" i="4"/>
  <c r="I190" i="4"/>
  <c r="I88" i="4"/>
  <c r="Q88" i="4"/>
  <c r="H91" i="4"/>
  <c r="P91" i="4"/>
  <c r="I96" i="4"/>
  <c r="Q96" i="4"/>
  <c r="H99" i="4"/>
  <c r="P99" i="4"/>
  <c r="I104" i="4"/>
  <c r="H107" i="4"/>
  <c r="P107" i="4"/>
  <c r="P115" i="4"/>
  <c r="H115" i="4"/>
  <c r="M115" i="4"/>
  <c r="L115" i="4"/>
  <c r="J115" i="4"/>
  <c r="N129" i="4"/>
  <c r="M129" i="4"/>
  <c r="L129" i="4"/>
  <c r="S129" i="4"/>
  <c r="K129" i="4"/>
  <c r="R129" i="4"/>
  <c r="J129" i="4"/>
  <c r="I129" i="4"/>
  <c r="O142" i="4"/>
  <c r="G142" i="4"/>
  <c r="N142" i="4"/>
  <c r="M142" i="4"/>
  <c r="L142" i="4"/>
  <c r="S142" i="4"/>
  <c r="K142" i="4"/>
  <c r="J142" i="4"/>
  <c r="P147" i="4"/>
  <c r="H147" i="4"/>
  <c r="O147" i="4"/>
  <c r="G147" i="4"/>
  <c r="N147" i="4"/>
  <c r="M147" i="4"/>
  <c r="L147" i="4"/>
  <c r="K147" i="4"/>
  <c r="J88" i="4"/>
  <c r="I91" i="4"/>
  <c r="J96" i="4"/>
  <c r="I99" i="4"/>
  <c r="I107" i="4"/>
  <c r="N121" i="4"/>
  <c r="M121" i="4"/>
  <c r="S121" i="4"/>
  <c r="K121" i="4"/>
  <c r="R121" i="4"/>
  <c r="J121" i="4"/>
  <c r="I121" i="4"/>
  <c r="N190" i="4"/>
  <c r="M190" i="4"/>
  <c r="L190" i="4"/>
  <c r="S190" i="4"/>
  <c r="K190" i="4"/>
  <c r="P190" i="4"/>
  <c r="H190" i="4"/>
  <c r="G190" i="4"/>
  <c r="R190" i="4"/>
  <c r="Q190" i="4"/>
  <c r="O190" i="4"/>
  <c r="M112" i="4"/>
  <c r="I116" i="4"/>
  <c r="Q116" i="4"/>
  <c r="H119" i="4"/>
  <c r="P119" i="4"/>
  <c r="M120" i="4"/>
  <c r="G122" i="4"/>
  <c r="O122" i="4"/>
  <c r="I124" i="4"/>
  <c r="Q124" i="4"/>
  <c r="N125" i="4"/>
  <c r="H127" i="4"/>
  <c r="P127" i="4"/>
  <c r="M128" i="4"/>
  <c r="G130" i="4"/>
  <c r="O130" i="4"/>
  <c r="I132" i="4"/>
  <c r="Q132" i="4"/>
  <c r="N133" i="4"/>
  <c r="H135" i="4"/>
  <c r="P135" i="4"/>
  <c r="M136" i="4"/>
  <c r="G138" i="4"/>
  <c r="O138" i="4"/>
  <c r="I140" i="4"/>
  <c r="Q140" i="4"/>
  <c r="N141" i="4"/>
  <c r="H143" i="4"/>
  <c r="P143" i="4"/>
  <c r="M144" i="4"/>
  <c r="G146" i="4"/>
  <c r="O146" i="4"/>
  <c r="I148" i="4"/>
  <c r="Q148" i="4"/>
  <c r="N149" i="4"/>
  <c r="H151" i="4"/>
  <c r="I152" i="4"/>
  <c r="N158" i="4"/>
  <c r="M158" i="4"/>
  <c r="S158" i="4"/>
  <c r="K158" i="4"/>
  <c r="P158" i="4"/>
  <c r="H158" i="4"/>
  <c r="J158" i="4"/>
  <c r="I168" i="4"/>
  <c r="P176" i="4"/>
  <c r="H176" i="4"/>
  <c r="O176" i="4"/>
  <c r="G176" i="4"/>
  <c r="N176" i="4"/>
  <c r="M176" i="4"/>
  <c r="R176" i="4"/>
  <c r="J176" i="4"/>
  <c r="L176" i="4"/>
  <c r="N182" i="4"/>
  <c r="M182" i="4"/>
  <c r="L182" i="4"/>
  <c r="S182" i="4"/>
  <c r="K182" i="4"/>
  <c r="P182" i="4"/>
  <c r="H182" i="4"/>
  <c r="J182" i="4"/>
  <c r="I119" i="4"/>
  <c r="Q119" i="4"/>
  <c r="H122" i="4"/>
  <c r="P122" i="4"/>
  <c r="G125" i="4"/>
  <c r="O125" i="4"/>
  <c r="I127" i="4"/>
  <c r="Q127" i="4"/>
  <c r="H130" i="4"/>
  <c r="P130" i="4"/>
  <c r="G133" i="4"/>
  <c r="O133" i="4"/>
  <c r="I135" i="4"/>
  <c r="Q135" i="4"/>
  <c r="H138" i="4"/>
  <c r="P138" i="4"/>
  <c r="G141" i="4"/>
  <c r="O141" i="4"/>
  <c r="I143" i="4"/>
  <c r="Q143" i="4"/>
  <c r="H146" i="4"/>
  <c r="P146" i="4"/>
  <c r="G149" i="4"/>
  <c r="O149" i="4"/>
  <c r="S151" i="4"/>
  <c r="R151" i="4"/>
  <c r="I151" i="4"/>
  <c r="Q151" i="4"/>
  <c r="P160" i="4"/>
  <c r="H160" i="4"/>
  <c r="O160" i="4"/>
  <c r="G160" i="4"/>
  <c r="M160" i="4"/>
  <c r="R160" i="4"/>
  <c r="J160" i="4"/>
  <c r="L160" i="4"/>
  <c r="M185" i="4"/>
  <c r="L185" i="4"/>
  <c r="S185" i="4"/>
  <c r="K185" i="4"/>
  <c r="R185" i="4"/>
  <c r="J185" i="4"/>
  <c r="O185" i="4"/>
  <c r="G185" i="4"/>
  <c r="N185" i="4"/>
  <c r="P200" i="4"/>
  <c r="H200" i="4"/>
  <c r="O200" i="4"/>
  <c r="G200" i="4"/>
  <c r="N200" i="4"/>
  <c r="M200" i="4"/>
  <c r="R200" i="4"/>
  <c r="J200" i="4"/>
  <c r="L200" i="4"/>
  <c r="I122" i="4"/>
  <c r="Q122" i="4"/>
  <c r="P125" i="4"/>
  <c r="I130" i="4"/>
  <c r="Q130" i="4"/>
  <c r="H133" i="4"/>
  <c r="P133" i="4"/>
  <c r="I138" i="4"/>
  <c r="Q138" i="4"/>
  <c r="H141" i="4"/>
  <c r="P141" i="4"/>
  <c r="I146" i="4"/>
  <c r="Q146" i="4"/>
  <c r="H149" i="4"/>
  <c r="P149" i="4"/>
  <c r="J151" i="4"/>
  <c r="P152" i="4"/>
  <c r="H152" i="4"/>
  <c r="O152" i="4"/>
  <c r="G152" i="4"/>
  <c r="R152" i="4"/>
  <c r="J152" i="4"/>
  <c r="L152" i="4"/>
  <c r="N160" i="4"/>
  <c r="P168" i="4"/>
  <c r="H168" i="4"/>
  <c r="O168" i="4"/>
  <c r="G168" i="4"/>
  <c r="N168" i="4"/>
  <c r="M168" i="4"/>
  <c r="R168" i="4"/>
  <c r="J168" i="4"/>
  <c r="L168" i="4"/>
  <c r="N174" i="4"/>
  <c r="M174" i="4"/>
  <c r="L174" i="4"/>
  <c r="S174" i="4"/>
  <c r="K174" i="4"/>
  <c r="P174" i="4"/>
  <c r="H174" i="4"/>
  <c r="J174" i="4"/>
  <c r="S176" i="4"/>
  <c r="Q182" i="4"/>
  <c r="P185" i="4"/>
  <c r="I192" i="4"/>
  <c r="Q200" i="4"/>
  <c r="H201" i="4"/>
  <c r="J122" i="4"/>
  <c r="R122" i="4"/>
  <c r="I125" i="4"/>
  <c r="Q125" i="4"/>
  <c r="J130" i="4"/>
  <c r="R130" i="4"/>
  <c r="I133" i="4"/>
  <c r="Q133" i="4"/>
  <c r="J138" i="4"/>
  <c r="R138" i="4"/>
  <c r="I141" i="4"/>
  <c r="Q141" i="4"/>
  <c r="R146" i="4"/>
  <c r="I149" i="4"/>
  <c r="Q149" i="4"/>
  <c r="Q160" i="4"/>
  <c r="Q168" i="4"/>
  <c r="O174" i="4"/>
  <c r="M177" i="4"/>
  <c r="L177" i="4"/>
  <c r="S177" i="4"/>
  <c r="K177" i="4"/>
  <c r="R177" i="4"/>
  <c r="J177" i="4"/>
  <c r="O177" i="4"/>
  <c r="G177" i="4"/>
  <c r="N177" i="4"/>
  <c r="R182" i="4"/>
  <c r="Q185" i="4"/>
  <c r="N198" i="4"/>
  <c r="M198" i="4"/>
  <c r="L198" i="4"/>
  <c r="S198" i="4"/>
  <c r="K198" i="4"/>
  <c r="P198" i="4"/>
  <c r="H198" i="4"/>
  <c r="J198" i="4"/>
  <c r="S200" i="4"/>
  <c r="I112" i="4"/>
  <c r="I120" i="4"/>
  <c r="K122" i="4"/>
  <c r="J125" i="4"/>
  <c r="I128" i="4"/>
  <c r="K130" i="4"/>
  <c r="J133" i="4"/>
  <c r="I136" i="4"/>
  <c r="K138" i="4"/>
  <c r="J141" i="4"/>
  <c r="I144" i="4"/>
  <c r="K146" i="4"/>
  <c r="J149" i="4"/>
  <c r="L151" i="4"/>
  <c r="N152" i="4"/>
  <c r="R158" i="4"/>
  <c r="S160" i="4"/>
  <c r="N166" i="4"/>
  <c r="M166" i="4"/>
  <c r="L166" i="4"/>
  <c r="S166" i="4"/>
  <c r="K166" i="4"/>
  <c r="P166" i="4"/>
  <c r="H166" i="4"/>
  <c r="J166" i="4"/>
  <c r="S168" i="4"/>
  <c r="Q174" i="4"/>
  <c r="P177" i="4"/>
  <c r="P192" i="4"/>
  <c r="H192" i="4"/>
  <c r="O192" i="4"/>
  <c r="G192" i="4"/>
  <c r="N192" i="4"/>
  <c r="M192" i="4"/>
  <c r="R192" i="4"/>
  <c r="J192" i="4"/>
  <c r="L192" i="4"/>
  <c r="M201" i="4"/>
  <c r="L201" i="4"/>
  <c r="S201" i="4"/>
  <c r="K201" i="4"/>
  <c r="R201" i="4"/>
  <c r="J201" i="4"/>
  <c r="O201" i="4"/>
  <c r="G201" i="4"/>
  <c r="N201" i="4"/>
  <c r="L154" i="4"/>
  <c r="I155" i="4"/>
  <c r="Q155" i="4"/>
  <c r="N156" i="4"/>
  <c r="K157" i="4"/>
  <c r="S157" i="4"/>
  <c r="L162" i="4"/>
  <c r="I163" i="4"/>
  <c r="Q163" i="4"/>
  <c r="N164" i="4"/>
  <c r="K165" i="4"/>
  <c r="S165" i="4"/>
  <c r="M167" i="4"/>
  <c r="L170" i="4"/>
  <c r="I171" i="4"/>
  <c r="Q171" i="4"/>
  <c r="N172" i="4"/>
  <c r="K173" i="4"/>
  <c r="S173" i="4"/>
  <c r="M175" i="4"/>
  <c r="L178" i="4"/>
  <c r="I179" i="4"/>
  <c r="Q179" i="4"/>
  <c r="N180" i="4"/>
  <c r="K181" i="4"/>
  <c r="S181" i="4"/>
  <c r="M183" i="4"/>
  <c r="L186" i="4"/>
  <c r="I187" i="4"/>
  <c r="Q187" i="4"/>
  <c r="N188" i="4"/>
  <c r="K189" i="4"/>
  <c r="S189" i="4"/>
  <c r="M191" i="4"/>
  <c r="L194" i="4"/>
  <c r="I195" i="4"/>
  <c r="Q195" i="4"/>
  <c r="N196" i="4"/>
  <c r="K197" i="4"/>
  <c r="S197" i="4"/>
  <c r="M199" i="4"/>
  <c r="L155" i="4"/>
  <c r="I156" i="4"/>
  <c r="Q156" i="4"/>
  <c r="N157" i="4"/>
  <c r="G162" i="4"/>
  <c r="O162" i="4"/>
  <c r="L163" i="4"/>
  <c r="I164" i="4"/>
  <c r="Q164" i="4"/>
  <c r="N165" i="4"/>
  <c r="H167" i="4"/>
  <c r="P167" i="4"/>
  <c r="G170" i="4"/>
  <c r="O170" i="4"/>
  <c r="L171" i="4"/>
  <c r="I172" i="4"/>
  <c r="Q172" i="4"/>
  <c r="N173" i="4"/>
  <c r="H175" i="4"/>
  <c r="P175" i="4"/>
  <c r="G178" i="4"/>
  <c r="O178" i="4"/>
  <c r="L179" i="4"/>
  <c r="I180" i="4"/>
  <c r="Q180" i="4"/>
  <c r="N181" i="4"/>
  <c r="H183" i="4"/>
  <c r="P183" i="4"/>
  <c r="G186" i="4"/>
  <c r="O186" i="4"/>
  <c r="L187" i="4"/>
  <c r="I188" i="4"/>
  <c r="Q188" i="4"/>
  <c r="N189" i="4"/>
  <c r="H191" i="4"/>
  <c r="P191" i="4"/>
  <c r="G194" i="4"/>
  <c r="O194" i="4"/>
  <c r="L195" i="4"/>
  <c r="I196" i="4"/>
  <c r="Q196" i="4"/>
  <c r="N197" i="4"/>
  <c r="H199" i="4"/>
  <c r="P199" i="4"/>
  <c r="I167" i="4"/>
  <c r="Q167" i="4"/>
  <c r="I175" i="4"/>
  <c r="Q175" i="4"/>
  <c r="I183" i="4"/>
  <c r="Q183" i="4"/>
  <c r="I191" i="4"/>
  <c r="Q191" i="4"/>
  <c r="O197" i="4"/>
  <c r="I199" i="4"/>
  <c r="Q199" i="4"/>
  <c r="I154" i="4"/>
  <c r="Q154" i="4"/>
  <c r="N155" i="4"/>
  <c r="K156" i="4"/>
  <c r="S156" i="4"/>
  <c r="H157" i="4"/>
  <c r="P157" i="4"/>
  <c r="I162" i="4"/>
  <c r="Q162" i="4"/>
  <c r="N163" i="4"/>
  <c r="K164" i="4"/>
  <c r="S164" i="4"/>
  <c r="H165" i="4"/>
  <c r="P165" i="4"/>
  <c r="J167" i="4"/>
  <c r="R167" i="4"/>
  <c r="I170" i="4"/>
  <c r="Q170" i="4"/>
  <c r="N171" i="4"/>
  <c r="K172" i="4"/>
  <c r="S172" i="4"/>
  <c r="H173" i="4"/>
  <c r="P173" i="4"/>
  <c r="J175" i="4"/>
  <c r="R175" i="4"/>
  <c r="I178" i="4"/>
  <c r="Q178" i="4"/>
  <c r="N179" i="4"/>
  <c r="K180" i="4"/>
  <c r="S180" i="4"/>
  <c r="H181" i="4"/>
  <c r="P181" i="4"/>
  <c r="J183" i="4"/>
  <c r="R183" i="4"/>
  <c r="I186" i="4"/>
  <c r="Q186" i="4"/>
  <c r="N187" i="4"/>
  <c r="K188" i="4"/>
  <c r="S188" i="4"/>
  <c r="H189" i="4"/>
  <c r="P189" i="4"/>
  <c r="J191" i="4"/>
  <c r="R191" i="4"/>
  <c r="I194" i="4"/>
  <c r="Q194" i="4"/>
  <c r="N195" i="4"/>
  <c r="K196" i="4"/>
  <c r="S196" i="4"/>
  <c r="H197" i="4"/>
  <c r="P197" i="4"/>
  <c r="J199" i="4"/>
  <c r="R199" i="4"/>
  <c r="J154" i="4"/>
  <c r="G155" i="4"/>
  <c r="I157" i="4"/>
  <c r="J162" i="4"/>
  <c r="G163" i="4"/>
  <c r="I165" i="4"/>
  <c r="K167" i="4"/>
  <c r="J170" i="4"/>
  <c r="G171" i="4"/>
  <c r="I173" i="4"/>
  <c r="K175" i="4"/>
  <c r="J178" i="4"/>
  <c r="G179" i="4"/>
  <c r="I181" i="4"/>
  <c r="K183" i="4"/>
  <c r="J186" i="4"/>
  <c r="G187" i="4"/>
  <c r="I189" i="4"/>
  <c r="K191" i="4"/>
  <c r="J194" i="4"/>
  <c r="G195" i="4"/>
  <c r="I197" i="4"/>
  <c r="K199" i="4"/>
  <c r="N5" i="4" l="1"/>
  <c r="P5" i="4" s="1"/>
  <c r="P2" i="4"/>
  <c r="I6" i="4"/>
  <c r="J3" i="4"/>
  <c r="K3" i="4" s="1"/>
  <c r="Q3" i="4" s="1"/>
  <c r="I11" i="4"/>
  <c r="I7" i="4"/>
  <c r="I2" i="4"/>
  <c r="J8" i="4" s="1"/>
  <c r="K8" i="4" s="1"/>
  <c r="Q8" i="4" s="1"/>
  <c r="I8" i="4"/>
  <c r="K2" i="4"/>
  <c r="I10" i="4"/>
  <c r="I3" i="4"/>
  <c r="J5" i="4" s="1"/>
  <c r="K5" i="4" s="1"/>
  <c r="I4" i="4"/>
  <c r="J10" i="4" s="1"/>
  <c r="K10" i="4" s="1"/>
  <c r="I5" i="4"/>
  <c r="I13" i="4"/>
  <c r="I9" i="4"/>
  <c r="P10" i="4"/>
  <c r="I12" i="4"/>
  <c r="Q2" i="4" l="1"/>
  <c r="Q5" i="4"/>
  <c r="S5" i="4" s="1"/>
  <c r="S8" i="4"/>
  <c r="R8" i="4"/>
  <c r="S2" i="4"/>
  <c r="R2" i="4"/>
  <c r="R5" i="4"/>
  <c r="R3" i="4"/>
  <c r="S3" i="4"/>
  <c r="Q10" i="4"/>
  <c r="J12" i="4"/>
  <c r="K12" i="4" s="1"/>
  <c r="Q12" i="4" s="1"/>
  <c r="J13" i="4"/>
  <c r="K13" i="4" s="1"/>
  <c r="J7" i="4"/>
  <c r="K7" i="4" s="1"/>
  <c r="Q7" i="4" s="1"/>
  <c r="J9" i="4"/>
  <c r="K9" i="4" s="1"/>
  <c r="Q9" i="4" s="1"/>
  <c r="J11" i="4"/>
  <c r="K11" i="4" s="1"/>
  <c r="Q11" i="4" s="1"/>
  <c r="J4" i="4"/>
  <c r="K4" i="4" s="1"/>
  <c r="Q4" i="4" s="1"/>
  <c r="J6" i="4"/>
  <c r="K6" i="4" s="1"/>
  <c r="Q6" i="4" s="1"/>
  <c r="D6" i="5" l="1"/>
  <c r="I6" i="5"/>
  <c r="I4" i="5"/>
  <c r="C5" i="5"/>
  <c r="S4" i="4"/>
  <c r="R4" i="4"/>
  <c r="H5" i="5"/>
  <c r="G6" i="5"/>
  <c r="B6" i="5"/>
  <c r="C6" i="5"/>
  <c r="D5" i="5"/>
  <c r="S7" i="4"/>
  <c r="R7" i="4"/>
  <c r="R11" i="4"/>
  <c r="S11" i="4"/>
  <c r="H6" i="5"/>
  <c r="S9" i="4"/>
  <c r="R9" i="4"/>
  <c r="G4" i="5"/>
  <c r="S12" i="4"/>
  <c r="R12" i="4"/>
  <c r="H4" i="5"/>
  <c r="R6" i="4"/>
  <c r="S6" i="4"/>
  <c r="I5" i="5"/>
  <c r="C4" i="5"/>
  <c r="D4" i="5"/>
  <c r="B5" i="5"/>
  <c r="G5" i="5"/>
  <c r="S10" i="4"/>
  <c r="R10" i="4"/>
</calcChain>
</file>

<file path=xl/sharedStrings.xml><?xml version="1.0" encoding="utf-8"?>
<sst xmlns="http://schemas.openxmlformats.org/spreadsheetml/2006/main" count="260" uniqueCount="209">
  <si>
    <t>ABC–XYZ анализ сырья для закупки на производство</t>
  </si>
  <si>
    <t>Как пользоваться</t>
  </si>
  <si>
    <t>1</t>
  </si>
  <si>
    <t>На листе «Данные» замените примерные строки на ваше сырьё.</t>
  </si>
  <si>
    <t>2</t>
  </si>
  <si>
    <t>Заполните потребление по 12 месяцам и цену за единицу.</t>
  </si>
  <si>
    <t>3</t>
  </si>
  <si>
    <t>Лист «ABC_XYZ» автоматически посчитает стоимость, ABC, XYZ и итоговую группу.</t>
  </si>
  <si>
    <t>4</t>
  </si>
  <si>
    <t>На листе «Матрица» смотрите количество позиций, стоимость и рекомендации по управлению.</t>
  </si>
  <si>
    <t>Важно</t>
  </si>
  <si>
    <t>XYZ корректнее считать по потреблению/списанию в производство, а не по факту закупок.</t>
  </si>
  <si>
    <t>Пороговые значения можно менять на листе «Настройки».</t>
  </si>
  <si>
    <t>Совет</t>
  </si>
  <si>
    <t>Для Z-позиций проверьте качество прогноза, MOQ, сроки поставки и причины нерегулярного потребления.</t>
  </si>
  <si>
    <t>Классы ABC</t>
  </si>
  <si>
    <t>Классы XYZ</t>
  </si>
  <si>
    <t>Класс</t>
  </si>
  <si>
    <t>Логика</t>
  </si>
  <si>
    <t>Тип решения</t>
  </si>
  <si>
    <t>A</t>
  </si>
  <si>
    <t>До 80% накопленной стоимости</t>
  </si>
  <si>
    <t>Фокус закупки, контракты, риск поставок</t>
  </si>
  <si>
    <t>X</t>
  </si>
  <si>
    <t>CV ≤ 10%</t>
  </si>
  <si>
    <t>Стабильное потребление, можно автоматизировать</t>
  </si>
  <si>
    <t>B</t>
  </si>
  <si>
    <t>80–95%</t>
  </si>
  <si>
    <t>Регулярный контроль и оптимизация</t>
  </si>
  <si>
    <t>Y</t>
  </si>
  <si>
    <t>10–25%</t>
  </si>
  <si>
    <t>Нужен контроль прогноза и запасов</t>
  </si>
  <si>
    <t>C</t>
  </si>
  <si>
    <t>95–100%</t>
  </si>
  <si>
    <t>Упрощение, автоматизация, хвост</t>
  </si>
  <si>
    <t>Z</t>
  </si>
  <si>
    <t>CV &gt; 25%</t>
  </si>
  <si>
    <t>Нерегулярное потребление, ручное управление/причины</t>
  </si>
  <si>
    <t>Код</t>
  </si>
  <si>
    <t>Наименование сырья</t>
  </si>
  <si>
    <t>Категория</t>
  </si>
  <si>
    <t>Поставщик</t>
  </si>
  <si>
    <t>Ед. изм.</t>
  </si>
  <si>
    <t>Цена за ед.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</si>
  <si>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</si>
  <si>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</si>
  <si>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</si>
  <si>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</si>
  <si>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</si>
  <si>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</si>
  <si>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</si>
  <si>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</si>
  <si>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</si>
  <si>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</si>
  <si>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</si>
  <si>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</si>
  <si>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Комментарий</t>
  </si>
  <si>
    <t>RM-001</t>
  </si>
  <si>
    <t>Солод светлый</t>
  </si>
  <si>
    <t>Основное сырьё</t>
  </si>
  <si>
    <t>Поставщик А</t>
  </si>
  <si>
    <t>кг</t>
  </si>
  <si>
    <t>пример</t>
  </si>
  <si>
    <t>RM-002</t>
  </si>
  <si>
    <t>Хмель гранулированный</t>
  </si>
  <si>
    <t>Поставщик B</t>
  </si>
  <si>
    <t>RM-003</t>
  </si>
  <si>
    <t>Дрожжи</t>
  </si>
  <si>
    <t>Поставщик C</t>
  </si>
  <si>
    <t>RM-004</t>
  </si>
  <si>
    <t>Сахар</t>
  </si>
  <si>
    <t>Сырьё</t>
  </si>
  <si>
    <t>Поставщик D</t>
  </si>
  <si>
    <t>RM-005</t>
  </si>
  <si>
    <t>Кислота лимонная</t>
  </si>
  <si>
    <t>Добавки</t>
  </si>
  <si>
    <t>Поставщик E</t>
  </si>
  <si>
    <t>RM-006</t>
  </si>
  <si>
    <t>ПЭТ преформа</t>
  </si>
  <si>
    <t>Упаковка</t>
  </si>
  <si>
    <t>Поставщик F</t>
  </si>
  <si>
    <t>шт</t>
  </si>
  <si>
    <t>RM-007</t>
  </si>
  <si>
    <t>Картонная коробка</t>
  </si>
  <si>
    <t>Поставщик G</t>
  </si>
  <si>
    <t>RM-008</t>
  </si>
  <si>
    <t>Этикетка</t>
  </si>
  <si>
    <t>Поставщик H</t>
  </si>
  <si>
    <t>RM-009</t>
  </si>
  <si>
    <t>Моющее средство CIP</t>
  </si>
  <si>
    <t>Химия</t>
  </si>
  <si>
    <t>Поставщик I</t>
  </si>
  <si>
    <t>л</t>
  </si>
  <si>
    <t>RM-010</t>
  </si>
  <si>
    <t>Фильтрующий материал</t>
  </si>
  <si>
    <t>Расходники</t>
  </si>
  <si>
    <t>Поставщик J</t>
  </si>
  <si>
    <t>м2</t>
  </si>
  <si>
    <t>RM-011</t>
  </si>
  <si>
    <t>Пробка/крышка</t>
  </si>
  <si>
    <t>Поставщик K</t>
  </si>
  <si>
    <t>RM-012</t>
  </si>
  <si>
    <t>Краситель</t>
  </si>
  <si>
    <t>Поставщик L</t>
  </si>
  <si>
    <t>Настройки порогов</t>
  </si>
  <si>
    <t>Параметр</t>
  </si>
  <si>
    <t>Значение</t>
  </si>
  <si>
    <t>Описание</t>
  </si>
  <si>
    <t>ABC A до</t>
  </si>
  <si>
    <t>Накопленная доля стоимости для класса A</t>
  </si>
  <si>
    <t>Типично 0,70–0,80</t>
  </si>
  <si>
    <t>ABC B до</t>
  </si>
  <si>
    <t>Накопленная доля стоимости для класса B</t>
  </si>
  <si>
    <t>Типично 0,90–0,95</t>
  </si>
  <si>
    <t>XYZ X до CV</t>
  </si>
  <si>
    <t>Коэффициент вариации для класса X</t>
  </si>
  <si>
    <t>CV = стандартное отклонение / среднее</t>
  </si>
  <si>
    <t>XYZ Y до CV</t>
  </si>
  <si>
    <t>Коэффициент вариации для класса Y</t>
  </si>
  <si>
    <t>Выше порога — Z</t>
  </si>
  <si>
    <t>Минимум месяцев</t>
  </si>
  <si>
    <t>Минимальное число месяцев с данными для уверенного XYZ</t>
  </si>
  <si>
    <t>Можно менять</t>
  </si>
  <si>
    <t>Цена</t>
  </si>
  <si>
    <t>Годовое потребление</t>
  </si>
  <si>
    <t>Годовая стоимость</t>
  </si>
  <si>
    <t>Доля стоимости</t>
  </si>
  <si>
    <t>Накопительная доля</t>
  </si>
  <si>
    <t>ABC</t>
  </si>
  <si>
    <t>Среднее мес.</t>
  </si>
  <si>
    <t>CV = ст. откл. / среднее</t>
  </si>
  <si>
    <t>Мес. с данными</t>
  </si>
  <si>
    <t>XYZ</t>
  </si>
  <si>
    <t>Группа</t>
  </si>
  <si>
    <t>Приоритет</t>
  </si>
  <si>
    <t>Рекомендация</t>
  </si>
  <si>
    <t>Логика XYZ</t>
  </si>
  <si>
    <t>Среднее мес. потребление</t>
  </si>
  <si>
    <t>СРЗНАЧ(месяцы)</t>
  </si>
  <si>
    <t>средний расход сырья за период</t>
  </si>
  <si>
    <t>Стандартное отклонение</t>
  </si>
  <si>
    <t>СТАНДОТКЛОН.Г(месяцы)</t>
  </si>
  <si>
    <t>насколько месяцы отклоняются от среднего</t>
  </si>
  <si>
    <t>CV</t>
  </si>
  <si>
    <t>СТАНДОТКЛОН.Г / СРЗНАЧ</t>
  </si>
  <si>
    <t>коэффициент вариации: чем выше, тем менее предсказуемо потребление</t>
  </si>
  <si>
    <t>X/Y/Z</t>
  </si>
  <si>
    <t>X ≤ порога X; Y ≤ порога Y; иначе Z</t>
  </si>
  <si>
    <t>пороги меняются на листе Настройки</t>
  </si>
  <si>
    <t>если месяцев с данными меньше минимума — “Недостаточно данных”</t>
  </si>
  <si>
    <t>это защищает от ложной классификации по случайным закупкам</t>
  </si>
  <si>
    <t>Матрица ABC–XYZ: количество, стоимость и управленческие решения</t>
  </si>
  <si>
    <t>Количество позиций</t>
  </si>
  <si>
    <t>Смысл</t>
  </si>
  <si>
    <t>Риск</t>
  </si>
  <si>
    <t>Решение для закупки</t>
  </si>
  <si>
    <t>Краткая логика XYZ</t>
  </si>
  <si>
    <t>AX</t>
  </si>
  <si>
    <t>Дорогое и стабильное сырьё</t>
  </si>
  <si>
    <t>Остановка/цена</t>
  </si>
  <si>
    <t>Контракт, SLA, страховой запас, регулярные переговоры</t>
  </si>
  <si>
    <t>1. Берём потребление по месяцам</t>
  </si>
  <si>
    <t>строка сырья, 12 месяцев</t>
  </si>
  <si>
    <t>AY</t>
  </si>
  <si>
    <t>Дорогое с сезонностью/колебаниями</t>
  </si>
  <si>
    <t>Прогноз/запас</t>
  </si>
  <si>
    <t>Прогнозирование, гибкость партий, контроль MOQ</t>
  </si>
  <si>
    <t>2. Считаем среднее</t>
  </si>
  <si>
    <t>рус. СРЗНАЧ</t>
  </si>
  <si>
    <t>AZ</t>
  </si>
  <si>
    <t>Дорогое и непредсказуемое</t>
  </si>
  <si>
    <t>Критический</t>
  </si>
  <si>
    <t>Разбор причин, резервные поставщики, TCO, управляемый запас</t>
  </si>
  <si>
    <t>3. Считаем стандартное отклонение</t>
  </si>
  <si>
    <t>рус. СТАНДОТКЛОН.Г</t>
  </si>
  <si>
    <t>BX</t>
  </si>
  <si>
    <t>Средняя стоимость, стабильное</t>
  </si>
  <si>
    <t>Умеренный</t>
  </si>
  <si>
    <t>Автоматизировать закупку, периодически пересматривать цены</t>
  </si>
  <si>
    <t>4. Считаем CV</t>
  </si>
  <si>
    <t>BY</t>
  </si>
  <si>
    <t>Средняя стоимость, колебания</t>
  </si>
  <si>
    <t>Планирование по периодам, контроль остатков</t>
  </si>
  <si>
    <t>5. Классифицируем</t>
  </si>
  <si>
    <t>X — стабильно, Y — умеренно, Z — хаотично</t>
  </si>
  <si>
    <t>BZ</t>
  </si>
  <si>
    <t>Средняя стоимость, хаотичное</t>
  </si>
  <si>
    <t>Умеренный/высокий</t>
  </si>
  <si>
    <t>Проверить потребность, объединить закупки, управлять вручную</t>
  </si>
  <si>
    <t>6. Проверяем минимум данных</t>
  </si>
  <si>
    <t>если мало месяцев — Нет данных</t>
  </si>
  <si>
    <t>CX</t>
  </si>
  <si>
    <t>Дешёвое и стабильное</t>
  </si>
  <si>
    <t>Низкий</t>
  </si>
  <si>
    <t>Канбан, VMI, автозаказ, минимум внимания</t>
  </si>
  <si>
    <t>CY</t>
  </si>
  <si>
    <t>Дешёвое с колебаниями</t>
  </si>
  <si>
    <t>Низкий/средний</t>
  </si>
  <si>
    <t>Упростить процесс, держать минимальный запас</t>
  </si>
  <si>
    <t>CZ</t>
  </si>
  <si>
    <t>Дешёвое и нерегулярное</t>
  </si>
  <si>
    <t>Низкий, но засоряет процесс</t>
  </si>
  <si>
    <t>Рационализация, замены, разовые закупки, чистка номенклатуры</t>
  </si>
  <si>
    <t>Нет данных</t>
  </si>
  <si>
    <t>Мало месяцев с ненулевым потреблением</t>
  </si>
  <si>
    <t>Ошибка классификации</t>
  </si>
  <si>
    <t>Проверить историю потребления / увеличить период анализа</t>
  </si>
  <si>
    <t xml:space="preserve">Ст. откл. </t>
  </si>
  <si>
    <t>SV = ст. откл. / среднее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</si>
</sst>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\ ##0.00"/>
    <numFmt numFmtId="165" formatCode="#\ ##0"/>
    <numFmt numFmtId="166" formatCode="0.0%"/>
  </numFmts>
  <fonts count="8">
    <font>
      <sz val="11"/>
      <name val="Carlito"/>
    </font>
    <font>
      <b/>
      <sz val="16"/>
      <color rgb="FFFFFFFF"/>
      <name val="Carlito"/>
    </font>
    <font>
      <b/>
      <sz val="13"/>
      <color rgb="FF0E1B35"/>
      <name val="Carlito"/>
    </font>
    <font>
      <b/>
      <sz val="11"/>
      <color rgb="FF0E1B35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0E1B35"/>
      </patternFill>
    </fill>
    <fill>
      <patternFill patternType="solid">
        <fgColor rgb="FFF3F7F8"/>
      </patternFill>
    </fill>
    <fill>
      <patternFill patternType="solid">
        <fgColor rgb="FF81D8D0"/>
      </patternFill>
    </fill>
    <fill>
      <patternFill patternType="solid">
        <fgColor rgb="FF0F766E"/>
      </patternFill>
    </fill>
    <fill>
      <patternFill patternType="solid">
        <fgColor rgb="FF164E6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0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0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3" fillId="4" borderId="0" xfId="1" applyFont="1" applyFill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165" fontId="0" fillId="0" borderId="0" xfId="1" applyNumberFormat="1" applyFont="1" applyAlignment="1">
      <alignment vertical="center"/>
    </xf>
    <xf numFmtId="9" fontId="0" fillId="0" borderId="0" xfId="1" applyNumberFormat="1" applyFont="1" applyAlignment="1">
      <alignment vertical="center"/>
    </xf>
    <xf numFmtId="1" fontId="0" fillId="0" borderId="0" xfId="1" applyNumberFormat="1" applyFont="1" applyAlignment="1">
      <alignment vertical="center"/>
    </xf>
    <xf numFmtId="166" fontId="0" fillId="0" borderId="0" xfId="1" applyNumberFormat="1" applyFont="1" applyAlignment="1">
      <alignment vertical="center"/>
    </xf>
    <xf numFmtId="0" fontId="5" fillId="5" borderId="0" xfId="1" applyFont="1" applyFill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6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165" fontId="0" fillId="0" borderId="0" xfId="1" applyNumberFormat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0" fontId="0" fillId="0" borderId="0" xfId="1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9">
    <dxf>
      <fill>
        <patternFill>
          <bgColor rgb="FFDCFCE7"/>
        </patternFill>
      </fill>
    </dxf>
    <dxf>
      <fill>
        <patternFill>
          <bgColor rgb="FFFEF3C7"/>
        </patternFill>
      </fill>
    </dxf>
    <dxf>
      <font>
        <b/>
      </font>
      <fill>
        <patternFill>
          <bgColor rgb="FFFEE2E2"/>
        </patternFill>
      </fill>
    </dxf>
    <dxf>
      <fill>
        <patternFill>
          <bgColor rgb="FFFCA5A5"/>
        </patternFill>
      </fill>
    </dxf>
    <dxf>
      <fill>
        <patternFill>
          <bgColor rgb="FFFEF3C7"/>
        </patternFill>
      </fill>
    </dxf>
    <dxf>
      <fill>
        <patternFill>
          <bgColor rgb="FFDCFCE7"/>
        </patternFill>
      </fill>
    </dxf>
    <dxf>
      <fill>
        <patternFill>
          <bgColor rgb="FFF3F4F6"/>
        </patternFill>
      </fill>
    </dxf>
    <dxf>
      <fill>
        <patternFill>
          <bgColor rgb="FFE0F2FE"/>
        </patternFill>
      </fill>
    </dxf>
    <dxf>
      <font>
        <b/>
      </font>
      <fill>
        <patternFill>
          <bgColor rgb="FFDBEAFE"/>
        </patternFill>
      </fill>
    </dxf>
  </dxfs>
  <tableStyles count="1" defaultTableStyle="TableStyleMedium2" defaultPivotStyle="PivotStyleLight16">
    <tableStyle name="Invisible" pivot="0" table="0" count="0" xr9:uid="{64EB5C18-F268-4A9E-B832-48A0DFCE75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Количество позиций по матрице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X</c:v>
          </c:tx>
          <c:invertIfNegative val="1"/>
          <c:cat>
            <c:strRef>
              <c:f>Матрица!$A$4:$A$6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Матрица!$B$4:$B$6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F-4DAE-A2F5-A1C644A2E3C9}"/>
            </c:ext>
          </c:extLst>
        </c:ser>
        <c:ser>
          <c:idx val="1"/>
          <c:order val="1"/>
          <c:tx>
            <c:v>Y</c:v>
          </c:tx>
          <c:invertIfNegative val="1"/>
          <c:cat>
            <c:strRef>
              <c:f>Матрица!$A$4:$A$6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Матрица!$C$4:$C$6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F-4DAE-A2F5-A1C644A2E3C9}"/>
            </c:ext>
          </c:extLst>
        </c:ser>
        <c:ser>
          <c:idx val="2"/>
          <c:order val="2"/>
          <c:tx>
            <c:v>Z</c:v>
          </c:tx>
          <c:invertIfNegative val="1"/>
          <c:cat>
            <c:strRef>
              <c:f>Матрица!$A$4:$A$6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Матрица!$D$4:$D$6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DF-4DAE-A2F5-A1C644A2E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wData" displayName="RawData" ref="A1:S201">
  <tableColumns count="19">
    <tableColumn id="1" xr3:uid="{00000000-0010-0000-0000-000001000000}" name="Код"/>
    <tableColumn id="2" xr3:uid="{00000000-0010-0000-0000-000002000000}" name="Наименование сырья"/>
    <tableColumn id="3" xr3:uid="{00000000-0010-0000-0000-000003000000}" name="Категория"/>
    <tableColumn id="4" xr3:uid="{00000000-0010-0000-0000-000004000000}" name="Поставщик"/>
    <tableColumn id="5" xr3:uid="{00000000-0010-0000-0000-000005000000}" name="Ед. изм."/>
    <tableColumn id="6" xr3:uid="{00000000-0010-0000-0000-000006000000}" name="Цена за ед."/>
    <tableColumn id="7" xr3:uid="{00000000-0010-0000-0000-000007000000}" name="Янв"/>
    <tableColumn id="8" xr3:uid="{00000000-0010-0000-0000-000008000000}" name="Фев"/>
    <tableColumn id="9" xr3:uid="{00000000-0010-0000-0000-000009000000}" name="Мар"/>
    <tableColumn id="10" xr3:uid="{00000000-0010-0000-0000-00000A000000}" name="Апр"/>
    <tableColumn id="11" xr3:uid="{00000000-0010-0000-0000-00000B000000}" name="Май"/>
    <tableColumn id="12" xr3:uid="{00000000-0010-0000-0000-00000C000000}" name="Июн"/>
    <tableColumn id="13" xr3:uid="{00000000-0010-0000-0000-00000D000000}" name="Июл"/>
    <tableColumn id="14" xr3:uid="{00000000-0010-0000-0000-00000E000000}" name="Авг"/>
    <tableColumn id="15" xr3:uid="{00000000-0010-0000-0000-00000F000000}" name="Сен"/>
    <tableColumn id="16" xr3:uid="{00000000-0010-0000-0000-000010000000}" name="Окт"/>
    <tableColumn id="17" xr3:uid="{00000000-0010-0000-0000-000011000000}" name="Ноя"/>
    <tableColumn id="18" xr3:uid="{00000000-0010-0000-0000-000012000000}" name="Дек"/>
    <tableColumn id="19" xr3:uid="{00000000-0010-0000-0000-000013000000}" name="Комментарий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nalysisTable" displayName="AnalysisTable" ref="A1:S201">
  <tableColumns count="19">
    <tableColumn id="1" xr3:uid="{00000000-0010-0000-0100-000001000000}" name="Код"/>
    <tableColumn id="2" xr3:uid="{00000000-0010-0000-0100-000002000000}" name="Наименование сырья"/>
    <tableColumn id="3" xr3:uid="{00000000-0010-0000-0100-000003000000}" name="Категория"/>
    <tableColumn id="4" xr3:uid="{00000000-0010-0000-0100-000004000000}" name="Поставщик"/>
    <tableColumn id="5" xr3:uid="{00000000-0010-0000-0100-000005000000}" name="Ед. изм."/>
    <tableColumn id="6" xr3:uid="{00000000-0010-0000-0100-000006000000}" name="Цена"/>
    <tableColumn id="7" xr3:uid="{00000000-0010-0000-0100-000007000000}" name="Годовое потребление"/>
    <tableColumn id="8" xr3:uid="{00000000-0010-0000-0100-000008000000}" name="Годовая стоимость"/>
    <tableColumn id="9" xr3:uid="{00000000-0010-0000-0100-000009000000}" name="Доля стоимости"/>
    <tableColumn id="10" xr3:uid="{00000000-0010-0000-0100-00000A000000}" name="Накопительная доля"/>
    <tableColumn id="11" xr3:uid="{00000000-0010-0000-0100-00000B000000}" name="ABC"/>
    <tableColumn id="12" xr3:uid="{00000000-0010-0000-0100-00000C000000}" name="Среднее мес."/>
    <tableColumn id="13" xr3:uid="{00000000-0010-0000-0100-00000D000000}" name="Ст. откл. "/>
    <tableColumn id="14" xr3:uid="{00000000-0010-0000-0100-00000E000000}" name="SV = ст. откл. / среднее"/>
    <tableColumn id="15" xr3:uid="{00000000-0010-0000-0100-00000F000000}" name="Мес. с данными"/>
    <tableColumn id="16" xr3:uid="{00000000-0010-0000-0100-000010000000}" name="XYZ"/>
    <tableColumn id="17" xr3:uid="{00000000-0010-0000-0100-000011000000}" name="Группа"/>
    <tableColumn id="18" xr3:uid="{00000000-0010-0000-0100-000012000000}" name="Приоритет"/>
    <tableColumn id="19" xr3:uid="{00000000-0010-0000-0100-000013000000}" name="Рекомендация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0"/>
  <sheetViews>
    <sheetView workbookViewId="0">
      <selection activeCell="A21" sqref="A21"/>
    </sheetView>
  </sheetViews>
  <sheetFormatPr defaultRowHeight="14.25"/>
  <cols>
    <col min="1" max="1" width="65.75" customWidth="1"/>
    <col min="2" max="2" width="55" customWidth="1"/>
    <col min="3" max="3" width="34.5" customWidth="1"/>
    <col min="5" max="5" width="9.5" customWidth="1"/>
    <col min="6" max="7" width="32" customWidth="1"/>
  </cols>
  <sheetData>
    <row r="1" spans="1:26" ht="32.1" customHeight="1">
      <c r="A1" s="19" t="s">
        <v>0</v>
      </c>
      <c r="B1" s="20"/>
      <c r="C1" s="20"/>
      <c r="D1" s="20"/>
      <c r="E1" s="20"/>
      <c r="F1" s="20"/>
      <c r="G1" s="20"/>
      <c r="H1" s="2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>
      <c r="A4" s="4" t="s">
        <v>2</v>
      </c>
      <c r="B4" s="5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>
      <c r="A5" s="4" t="s">
        <v>4</v>
      </c>
      <c r="B5" s="5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>
      <c r="A6" s="4" t="s">
        <v>6</v>
      </c>
      <c r="B6" s="5" t="s">
        <v>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5">
      <c r="A7" s="4" t="s">
        <v>8</v>
      </c>
      <c r="B7" s="5" t="s">
        <v>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>
      <c r="A8" s="4" t="s">
        <v>10</v>
      </c>
      <c r="B8" s="5" t="s">
        <v>11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>
      <c r="A9" s="4" t="s">
        <v>10</v>
      </c>
      <c r="B9" s="5" t="s">
        <v>12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8.5">
      <c r="A10" s="4" t="s">
        <v>13</v>
      </c>
      <c r="B10" s="5" t="s">
        <v>14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>
      <c r="A12" s="6" t="s">
        <v>15</v>
      </c>
      <c r="B12" s="2"/>
      <c r="C12" s="2"/>
      <c r="D12" s="2"/>
      <c r="E12" s="6" t="s">
        <v>16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>
      <c r="A13" s="7" t="s">
        <v>17</v>
      </c>
      <c r="B13" s="7" t="s">
        <v>18</v>
      </c>
      <c r="C13" s="7" t="s">
        <v>19</v>
      </c>
      <c r="D13" s="2"/>
      <c r="E13" s="7" t="s">
        <v>17</v>
      </c>
      <c r="F13" s="7" t="s">
        <v>18</v>
      </c>
      <c r="G13" s="7" t="s">
        <v>19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 t="s">
        <v>20</v>
      </c>
      <c r="B14" s="2" t="s">
        <v>21</v>
      </c>
      <c r="C14" s="2" t="s">
        <v>22</v>
      </c>
      <c r="D14" s="2"/>
      <c r="E14" s="2" t="s">
        <v>23</v>
      </c>
      <c r="F14" s="2" t="s">
        <v>24</v>
      </c>
      <c r="G14" s="2" t="s">
        <v>25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 t="s">
        <v>26</v>
      </c>
      <c r="B15" s="2" t="s">
        <v>27</v>
      </c>
      <c r="C15" s="2" t="s">
        <v>28</v>
      </c>
      <c r="D15" s="2"/>
      <c r="E15" s="2" t="s">
        <v>29</v>
      </c>
      <c r="F15" s="2" t="s">
        <v>30</v>
      </c>
      <c r="G15" s="2" t="s">
        <v>31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 t="s">
        <v>32</v>
      </c>
      <c r="B16" s="2" t="s">
        <v>33</v>
      </c>
      <c r="C16" s="2" t="s">
        <v>34</v>
      </c>
      <c r="D16" s="2"/>
      <c r="E16" s="2" t="s">
        <v>35</v>
      </c>
      <c r="F16" s="2" t="s">
        <v>36</v>
      </c>
      <c r="G16" s="2" t="s">
        <v>37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20"/>
  <sheetViews>
    <sheetView workbookViewId="0"/>
  </sheetViews>
  <sheetFormatPr defaultRowHeight="14.25"/>
  <cols>
    <col min="1" max="1" width="6.375" customWidth="1"/>
    <col min="2" max="2" width="28" customWidth="1"/>
    <col min="3" max="3" width="13.75" customWidth="1"/>
    <col min="4" max="4" width="10.875" customWidth="1"/>
    <col min="5" max="5" width="6.875" customWidth="1"/>
    <col min="6" max="6" width="9.5" customWidth="1"/>
    <col min="7" max="7" width="6.375" customWidth="1"/>
    <col min="8" max="8" width="5.375" customWidth="1"/>
    <col min="9" max="10" width="6.375" customWidth="1"/>
    <col min="11" max="11" width="5.375" customWidth="1"/>
    <col min="12" max="13" width="6.375" customWidth="1"/>
    <col min="14" max="14" width="5.375" customWidth="1"/>
    <col min="15" max="16" width="6.375" customWidth="1"/>
    <col min="17" max="17" width="5.375" customWidth="1"/>
    <col min="18" max="18" width="6.375" customWidth="1"/>
    <col min="19" max="19" width="20" customWidth="1"/>
  </cols>
  <sheetData>
    <row r="1" spans="1:26" ht="30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  <c r="N1" s="1" t="s">
        <v>51</v>
      </c>
      <c r="O1" s="1" t="s">
        <v>52</v>
      </c>
      <c r="P1" s="1" t="s">
        <v>53</v>
      </c>
      <c r="Q1" s="1" t="s">
        <v>54</v>
      </c>
      <c r="R1" s="1" t="s">
        <v>55</v>
      </c>
      <c r="S1" s="1" t="s">
        <v>56</v>
      </c>
      <c r="T1" s="2"/>
      <c r="U1" s="2"/>
      <c r="V1" s="2"/>
      <c r="W1" s="2"/>
      <c r="X1" s="2"/>
      <c r="Y1" s="2"/>
      <c r="Z1" s="2"/>
    </row>
    <row r="2" spans="1:26">
      <c r="A2" s="2" t="s">
        <v>57</v>
      </c>
      <c r="B2" s="2" t="s">
        <v>58</v>
      </c>
      <c r="C2" s="2" t="s">
        <v>59</v>
      </c>
      <c r="D2" s="2" t="s">
        <v>60</v>
      </c>
      <c r="E2" s="2" t="s">
        <v>61</v>
      </c>
      <c r="F2" s="8">
        <v>42</v>
      </c>
      <c r="G2" s="9">
        <v>12000</v>
      </c>
      <c r="H2" s="9">
        <v>11800</v>
      </c>
      <c r="I2" s="9">
        <v>12200</v>
      </c>
      <c r="J2" s="9">
        <v>12100</v>
      </c>
      <c r="K2" s="9">
        <v>11900</v>
      </c>
      <c r="L2" s="9">
        <v>12300</v>
      </c>
      <c r="M2" s="9">
        <v>12050</v>
      </c>
      <c r="N2" s="9">
        <v>12120</v>
      </c>
      <c r="O2" s="9">
        <v>11890</v>
      </c>
      <c r="P2" s="9">
        <v>12250</v>
      </c>
      <c r="Q2" s="9">
        <v>12010</v>
      </c>
      <c r="R2" s="9">
        <v>12180</v>
      </c>
      <c r="S2" s="2" t="s">
        <v>62</v>
      </c>
      <c r="T2" s="2"/>
      <c r="U2" s="2"/>
      <c r="V2" s="2"/>
      <c r="W2" s="2"/>
      <c r="X2" s="2"/>
      <c r="Y2" s="2"/>
      <c r="Z2" s="2"/>
    </row>
    <row r="3" spans="1:26">
      <c r="A3" s="2" t="s">
        <v>63</v>
      </c>
      <c r="B3" s="2" t="s">
        <v>64</v>
      </c>
      <c r="C3" s="2" t="s">
        <v>59</v>
      </c>
      <c r="D3" s="2" t="s">
        <v>65</v>
      </c>
      <c r="E3" s="2" t="s">
        <v>61</v>
      </c>
      <c r="F3" s="8">
        <v>820</v>
      </c>
      <c r="G3" s="9">
        <v>450</v>
      </c>
      <c r="H3" s="9">
        <v>520</v>
      </c>
      <c r="I3" s="9">
        <v>480</v>
      </c>
      <c r="J3" s="9">
        <v>900</v>
      </c>
      <c r="K3" s="9">
        <v>300</v>
      </c>
      <c r="L3" s="9">
        <v>720</v>
      </c>
      <c r="M3" s="9">
        <v>510</v>
      </c>
      <c r="N3" s="9">
        <v>490</v>
      </c>
      <c r="O3" s="9">
        <v>800</v>
      </c>
      <c r="P3" s="9">
        <v>350</v>
      </c>
      <c r="Q3" s="9">
        <v>650</v>
      </c>
      <c r="R3" s="9">
        <v>470</v>
      </c>
      <c r="S3" s="2" t="s">
        <v>62</v>
      </c>
      <c r="T3" s="2"/>
      <c r="U3" s="2"/>
      <c r="V3" s="2"/>
      <c r="W3" s="2"/>
      <c r="X3" s="2"/>
      <c r="Y3" s="2"/>
      <c r="Z3" s="2"/>
    </row>
    <row r="4" spans="1:26">
      <c r="A4" s="2" t="s">
        <v>66</v>
      </c>
      <c r="B4" s="2" t="s">
        <v>67</v>
      </c>
      <c r="C4" s="2" t="s">
        <v>59</v>
      </c>
      <c r="D4" s="2" t="s">
        <v>68</v>
      </c>
      <c r="E4" s="2" t="s">
        <v>61</v>
      </c>
      <c r="F4" s="8">
        <v>310</v>
      </c>
      <c r="G4" s="9">
        <v>800</v>
      </c>
      <c r="H4" s="9">
        <v>810</v>
      </c>
      <c r="I4" s="9">
        <v>790</v>
      </c>
      <c r="J4" s="9">
        <v>805</v>
      </c>
      <c r="K4" s="9">
        <v>815</v>
      </c>
      <c r="L4" s="9">
        <v>795</v>
      </c>
      <c r="M4" s="9">
        <v>820</v>
      </c>
      <c r="N4" s="9">
        <v>800</v>
      </c>
      <c r="O4" s="9">
        <v>810</v>
      </c>
      <c r="P4" s="9">
        <v>805</v>
      </c>
      <c r="Q4" s="9">
        <v>790</v>
      </c>
      <c r="R4" s="9">
        <v>815</v>
      </c>
      <c r="S4" s="2" t="s">
        <v>62</v>
      </c>
      <c r="T4" s="2"/>
      <c r="U4" s="2"/>
      <c r="V4" s="2"/>
      <c r="W4" s="2"/>
      <c r="X4" s="2"/>
      <c r="Y4" s="2"/>
      <c r="Z4" s="2"/>
    </row>
    <row r="5" spans="1:26">
      <c r="A5" s="2" t="s">
        <v>69</v>
      </c>
      <c r="B5" s="2" t="s">
        <v>70</v>
      </c>
      <c r="C5" s="2" t="s">
        <v>71</v>
      </c>
      <c r="D5" s="2" t="s">
        <v>72</v>
      </c>
      <c r="E5" s="2" t="s">
        <v>61</v>
      </c>
      <c r="F5" s="8">
        <v>68</v>
      </c>
      <c r="G5" s="9">
        <v>5000</v>
      </c>
      <c r="H5" s="9">
        <v>4900</v>
      </c>
      <c r="I5" s="9">
        <v>5100</v>
      </c>
      <c r="J5" s="9">
        <v>5050</v>
      </c>
      <c r="K5" s="9">
        <v>5150</v>
      </c>
      <c r="L5" s="9">
        <v>4950</v>
      </c>
      <c r="M5" s="9">
        <v>5000</v>
      </c>
      <c r="N5" s="9">
        <v>5020</v>
      </c>
      <c r="O5" s="9">
        <v>4980</v>
      </c>
      <c r="P5" s="9">
        <v>5070</v>
      </c>
      <c r="Q5" s="9">
        <v>5010</v>
      </c>
      <c r="R5" s="9">
        <v>4990</v>
      </c>
      <c r="S5" s="2" t="s">
        <v>62</v>
      </c>
      <c r="T5" s="2"/>
      <c r="U5" s="2"/>
      <c r="V5" s="2"/>
      <c r="W5" s="2"/>
      <c r="X5" s="2"/>
      <c r="Y5" s="2"/>
      <c r="Z5" s="2"/>
    </row>
    <row r="6" spans="1:26">
      <c r="A6" s="2" t="s">
        <v>73</v>
      </c>
      <c r="B6" s="2" t="s">
        <v>74</v>
      </c>
      <c r="C6" s="2" t="s">
        <v>75</v>
      </c>
      <c r="D6" s="2" t="s">
        <v>76</v>
      </c>
      <c r="E6" s="2" t="s">
        <v>61</v>
      </c>
      <c r="F6" s="8">
        <v>145</v>
      </c>
      <c r="G6" s="9">
        <v>300</v>
      </c>
      <c r="H6" s="9">
        <v>0</v>
      </c>
      <c r="I6" s="9">
        <v>400</v>
      </c>
      <c r="J6" s="9">
        <v>0</v>
      </c>
      <c r="K6" s="9">
        <v>250</v>
      </c>
      <c r="L6" s="9">
        <v>0</v>
      </c>
      <c r="M6" s="9">
        <v>600</v>
      </c>
      <c r="N6" s="9">
        <v>0</v>
      </c>
      <c r="O6" s="9">
        <v>350</v>
      </c>
      <c r="P6" s="9">
        <v>0</v>
      </c>
      <c r="Q6" s="9">
        <v>450</v>
      </c>
      <c r="R6" s="9">
        <v>0</v>
      </c>
      <c r="S6" s="2" t="s">
        <v>62</v>
      </c>
      <c r="T6" s="2"/>
      <c r="U6" s="2"/>
      <c r="V6" s="2"/>
      <c r="W6" s="2"/>
      <c r="X6" s="2"/>
      <c r="Y6" s="2"/>
      <c r="Z6" s="2"/>
    </row>
    <row r="7" spans="1:26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8">
        <v>7.8</v>
      </c>
      <c r="G7" s="9">
        <v>50000</v>
      </c>
      <c r="H7" s="9">
        <v>54000</v>
      </c>
      <c r="I7" s="9">
        <v>52000</v>
      </c>
      <c r="J7" s="9">
        <v>60000</v>
      </c>
      <c r="K7" s="9">
        <v>58000</v>
      </c>
      <c r="L7" s="9">
        <v>62000</v>
      </c>
      <c r="M7" s="9">
        <v>61000</v>
      </c>
      <c r="N7" s="9">
        <v>59000</v>
      </c>
      <c r="O7" s="9">
        <v>55000</v>
      </c>
      <c r="P7" s="9">
        <v>53000</v>
      </c>
      <c r="Q7" s="9">
        <v>51000</v>
      </c>
      <c r="R7" s="9">
        <v>56000</v>
      </c>
      <c r="S7" s="2" t="s">
        <v>62</v>
      </c>
      <c r="T7" s="2"/>
      <c r="U7" s="2"/>
      <c r="V7" s="2"/>
      <c r="W7" s="2"/>
      <c r="X7" s="2"/>
      <c r="Y7" s="2"/>
      <c r="Z7" s="2"/>
    </row>
    <row r="8" spans="1:26">
      <c r="A8" s="2" t="s">
        <v>82</v>
      </c>
      <c r="B8" s="2" t="s">
        <v>83</v>
      </c>
      <c r="C8" s="2" t="s">
        <v>79</v>
      </c>
      <c r="D8" s="2" t="s">
        <v>84</v>
      </c>
      <c r="E8" s="2" t="s">
        <v>81</v>
      </c>
      <c r="F8" s="8">
        <v>19</v>
      </c>
      <c r="G8" s="9">
        <v>8500</v>
      </c>
      <c r="H8" s="9">
        <v>8600</v>
      </c>
      <c r="I8" s="9">
        <v>8400</v>
      </c>
      <c r="J8" s="9">
        <v>8700</v>
      </c>
      <c r="K8" s="9">
        <v>8550</v>
      </c>
      <c r="L8" s="9">
        <v>8650</v>
      </c>
      <c r="M8" s="9">
        <v>8580</v>
      </c>
      <c r="N8" s="9">
        <v>8620</v>
      </c>
      <c r="O8" s="9">
        <v>8490</v>
      </c>
      <c r="P8" s="9">
        <v>8710</v>
      </c>
      <c r="Q8" s="9">
        <v>8560</v>
      </c>
      <c r="R8" s="9">
        <v>8640</v>
      </c>
      <c r="S8" s="2" t="s">
        <v>62</v>
      </c>
      <c r="T8" s="2"/>
      <c r="U8" s="2"/>
      <c r="V8" s="2"/>
      <c r="W8" s="2"/>
      <c r="X8" s="2"/>
      <c r="Y8" s="2"/>
      <c r="Z8" s="2"/>
    </row>
    <row r="9" spans="1:26">
      <c r="A9" s="2" t="s">
        <v>85</v>
      </c>
      <c r="B9" s="2" t="s">
        <v>86</v>
      </c>
      <c r="C9" s="2" t="s">
        <v>79</v>
      </c>
      <c r="D9" s="2" t="s">
        <v>87</v>
      </c>
      <c r="E9" s="2" t="s">
        <v>81</v>
      </c>
      <c r="F9" s="8">
        <v>1.2</v>
      </c>
      <c r="G9" s="9">
        <v>100000</v>
      </c>
      <c r="H9" s="9">
        <v>98000</v>
      </c>
      <c r="I9" s="9">
        <v>103000</v>
      </c>
      <c r="J9" s="9">
        <v>101000</v>
      </c>
      <c r="K9" s="9">
        <v>99000</v>
      </c>
      <c r="L9" s="9">
        <v>102000</v>
      </c>
      <c r="M9" s="9">
        <v>100500</v>
      </c>
      <c r="N9" s="9">
        <v>99500</v>
      </c>
      <c r="O9" s="9">
        <v>101500</v>
      </c>
      <c r="P9" s="9">
        <v>100000</v>
      </c>
      <c r="Q9" s="9">
        <v>98500</v>
      </c>
      <c r="R9" s="9">
        <v>102500</v>
      </c>
      <c r="S9" s="2" t="s">
        <v>62</v>
      </c>
      <c r="T9" s="2"/>
      <c r="U9" s="2"/>
      <c r="V9" s="2"/>
      <c r="W9" s="2"/>
      <c r="X9" s="2"/>
      <c r="Y9" s="2"/>
      <c r="Z9" s="2"/>
    </row>
    <row r="10" spans="1:26">
      <c r="A10" s="2" t="s">
        <v>88</v>
      </c>
      <c r="B10" s="2" t="s">
        <v>89</v>
      </c>
      <c r="C10" s="2" t="s">
        <v>90</v>
      </c>
      <c r="D10" s="2" t="s">
        <v>91</v>
      </c>
      <c r="E10" s="2" t="s">
        <v>92</v>
      </c>
      <c r="F10" s="8">
        <v>240</v>
      </c>
      <c r="G10" s="9">
        <v>120</v>
      </c>
      <c r="H10" s="9">
        <v>80</v>
      </c>
      <c r="I10" s="9">
        <v>200</v>
      </c>
      <c r="J10" s="9">
        <v>60</v>
      </c>
      <c r="K10" s="9">
        <v>180</v>
      </c>
      <c r="L10" s="9">
        <v>90</v>
      </c>
      <c r="M10" s="9">
        <v>220</v>
      </c>
      <c r="N10" s="9">
        <v>70</v>
      </c>
      <c r="O10" s="9">
        <v>210</v>
      </c>
      <c r="P10" s="9">
        <v>100</v>
      </c>
      <c r="Q10" s="9">
        <v>190</v>
      </c>
      <c r="R10" s="9">
        <v>85</v>
      </c>
      <c r="S10" s="2" t="s">
        <v>62</v>
      </c>
      <c r="T10" s="2"/>
      <c r="U10" s="2"/>
      <c r="V10" s="2"/>
      <c r="W10" s="2"/>
      <c r="X10" s="2"/>
      <c r="Y10" s="2"/>
      <c r="Z10" s="2"/>
    </row>
    <row r="11" spans="1:26">
      <c r="A11" s="2" t="s">
        <v>93</v>
      </c>
      <c r="B11" s="2" t="s">
        <v>94</v>
      </c>
      <c r="C11" s="2" t="s">
        <v>95</v>
      </c>
      <c r="D11" s="2" t="s">
        <v>96</v>
      </c>
      <c r="E11" s="2" t="s">
        <v>97</v>
      </c>
      <c r="F11" s="8">
        <v>95</v>
      </c>
      <c r="G11" s="9">
        <v>600</v>
      </c>
      <c r="H11" s="9">
        <v>610</v>
      </c>
      <c r="I11" s="9">
        <v>590</v>
      </c>
      <c r="J11" s="9">
        <v>620</v>
      </c>
      <c r="K11" s="9">
        <v>605</v>
      </c>
      <c r="L11" s="9">
        <v>615</v>
      </c>
      <c r="M11" s="9">
        <v>600</v>
      </c>
      <c r="N11" s="9">
        <v>608</v>
      </c>
      <c r="O11" s="9">
        <v>598</v>
      </c>
      <c r="P11" s="9">
        <v>612</v>
      </c>
      <c r="Q11" s="9">
        <v>604</v>
      </c>
      <c r="R11" s="9">
        <v>609</v>
      </c>
      <c r="S11" s="2" t="s">
        <v>62</v>
      </c>
      <c r="T11" s="2"/>
      <c r="U11" s="2"/>
      <c r="V11" s="2"/>
      <c r="W11" s="2"/>
      <c r="X11" s="2"/>
      <c r="Y11" s="2"/>
      <c r="Z11" s="2"/>
    </row>
    <row r="12" spans="1:26">
      <c r="A12" s="2" t="s">
        <v>98</v>
      </c>
      <c r="B12" s="2" t="s">
        <v>99</v>
      </c>
      <c r="C12" s="2" t="s">
        <v>79</v>
      </c>
      <c r="D12" s="2" t="s">
        <v>100</v>
      </c>
      <c r="E12" s="2" t="s">
        <v>81</v>
      </c>
      <c r="F12" s="8">
        <v>2.1</v>
      </c>
      <c r="G12" s="9">
        <v>70000</v>
      </c>
      <c r="H12" s="9">
        <v>71000</v>
      </c>
      <c r="I12" s="9">
        <v>69000</v>
      </c>
      <c r="J12" s="9">
        <v>72000</v>
      </c>
      <c r="K12" s="9">
        <v>70500</v>
      </c>
      <c r="L12" s="9">
        <v>71500</v>
      </c>
      <c r="M12" s="9">
        <v>70800</v>
      </c>
      <c r="N12" s="9">
        <v>71200</v>
      </c>
      <c r="O12" s="9">
        <v>69500</v>
      </c>
      <c r="P12" s="9">
        <v>72100</v>
      </c>
      <c r="Q12" s="9">
        <v>70600</v>
      </c>
      <c r="R12" s="9">
        <v>71400</v>
      </c>
      <c r="S12" s="2" t="s">
        <v>62</v>
      </c>
      <c r="T12" s="2"/>
      <c r="U12" s="2"/>
      <c r="V12" s="2"/>
      <c r="W12" s="2"/>
      <c r="X12" s="2"/>
      <c r="Y12" s="2"/>
      <c r="Z12" s="2"/>
    </row>
    <row r="13" spans="1:26">
      <c r="A13" s="2" t="s">
        <v>101</v>
      </c>
      <c r="B13" s="2" t="s">
        <v>102</v>
      </c>
      <c r="C13" s="2" t="s">
        <v>75</v>
      </c>
      <c r="D13" s="2" t="s">
        <v>103</v>
      </c>
      <c r="E13" s="2" t="s">
        <v>61</v>
      </c>
      <c r="F13" s="8">
        <v>560</v>
      </c>
      <c r="G13" s="9">
        <v>50</v>
      </c>
      <c r="H13" s="9">
        <v>0</v>
      </c>
      <c r="I13" s="9">
        <v>0</v>
      </c>
      <c r="J13" s="9">
        <v>120</v>
      </c>
      <c r="K13" s="9">
        <v>0</v>
      </c>
      <c r="L13" s="9">
        <v>75</v>
      </c>
      <c r="M13" s="9">
        <v>0</v>
      </c>
      <c r="N13" s="9">
        <v>0</v>
      </c>
      <c r="O13" s="9">
        <v>180</v>
      </c>
      <c r="P13" s="9">
        <v>0</v>
      </c>
      <c r="Q13" s="9">
        <v>60</v>
      </c>
      <c r="R13" s="9">
        <v>0</v>
      </c>
      <c r="S13" s="2" t="s">
        <v>62</v>
      </c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8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8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8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8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8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8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8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8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8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8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8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8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8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8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8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8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8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8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8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8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8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8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8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8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8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8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8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8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8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8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8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8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8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8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8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8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8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8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8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8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8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8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8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8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8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8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8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8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8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8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8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8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8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8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8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8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8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8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8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8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8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8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8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8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8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8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8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8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8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8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8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8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8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8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8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8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8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8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8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8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8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8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8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8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8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8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8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8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8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8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8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8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8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8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8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8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8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8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8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8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8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8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8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8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8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8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8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8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8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8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8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8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8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8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8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8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8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8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8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8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8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8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8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8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8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8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8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8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8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8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8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8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8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8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8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8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8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8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8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8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8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8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8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8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8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8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8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8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8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8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8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8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8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8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8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8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8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8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8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8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8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8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8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20"/>
  <sheetViews>
    <sheetView workbookViewId="0">
      <selection sqref="A1:D1"/>
    </sheetView>
  </sheetViews>
  <sheetFormatPr defaultRowHeight="14.25"/>
  <cols>
    <col min="1" max="1" width="21" customWidth="1"/>
    <col min="2" max="2" width="8.125" customWidth="1"/>
    <col min="3" max="4" width="42" customWidth="1"/>
  </cols>
  <sheetData>
    <row r="1" spans="1:26" ht="18">
      <c r="A1" s="21" t="s">
        <v>104</v>
      </c>
      <c r="B1" s="20"/>
      <c r="C1" s="20"/>
      <c r="D1" s="2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>
      <c r="A3" s="7" t="s">
        <v>105</v>
      </c>
      <c r="B3" s="7" t="s">
        <v>106</v>
      </c>
      <c r="C3" s="7" t="s">
        <v>107</v>
      </c>
      <c r="D3" s="7" t="s">
        <v>56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108</v>
      </c>
      <c r="B4" s="10">
        <v>0.8</v>
      </c>
      <c r="C4" s="2" t="s">
        <v>109</v>
      </c>
      <c r="D4" s="2" t="s">
        <v>110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111</v>
      </c>
      <c r="B5" s="10">
        <v>0.95</v>
      </c>
      <c r="C5" s="2" t="s">
        <v>112</v>
      </c>
      <c r="D5" s="2" t="s">
        <v>113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114</v>
      </c>
      <c r="B6" s="10">
        <v>0.1</v>
      </c>
      <c r="C6" s="2" t="s">
        <v>115</v>
      </c>
      <c r="D6" s="2" t="s">
        <v>116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117</v>
      </c>
      <c r="B7" s="10">
        <v>0.25</v>
      </c>
      <c r="C7" s="2" t="s">
        <v>118</v>
      </c>
      <c r="D7" s="2" t="s">
        <v>119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120</v>
      </c>
      <c r="B8" s="11">
        <v>6</v>
      </c>
      <c r="C8" s="2" t="s">
        <v>121</v>
      </c>
      <c r="D8" s="2" t="s">
        <v>122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0"/>
  <sheetViews>
    <sheetView tabSelected="1" topLeftCell="A4" workbookViewId="0">
      <selection activeCell="G18" sqref="G18"/>
    </sheetView>
  </sheetViews>
  <sheetFormatPr defaultRowHeight="14.25"/>
  <cols>
    <col min="1" max="3" width="24" customWidth="1"/>
    <col min="4" max="4" width="12.125" customWidth="1"/>
    <col min="5" max="5" width="9.5" customWidth="1"/>
    <col min="6" max="6" width="7" customWidth="1"/>
    <col min="7" max="7" width="21.125" customWidth="1"/>
    <col min="8" max="8" width="18.75" customWidth="1"/>
    <col min="9" max="9" width="16.375" customWidth="1"/>
    <col min="10" max="10" width="17.75" customWidth="1"/>
    <col min="11" max="11" width="6.875" customWidth="1"/>
    <col min="12" max="12" width="11.5" customWidth="1"/>
    <col min="13" max="13" width="12.375" customWidth="1"/>
    <col min="14" max="14" width="7.875" customWidth="1"/>
    <col min="15" max="15" width="9.75" customWidth="1"/>
    <col min="16" max="17" width="6.875" customWidth="1"/>
    <col min="18" max="18" width="9" customWidth="1"/>
    <col min="19" max="19" width="55" customWidth="1"/>
  </cols>
  <sheetData>
    <row r="1" spans="1:26" ht="60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123</v>
      </c>
      <c r="G1" s="1" t="s">
        <v>124</v>
      </c>
      <c r="H1" s="1" t="s">
        <v>125</v>
      </c>
      <c r="I1" s="1" t="s">
        <v>126</v>
      </c>
      <c r="J1" s="1" t="s">
        <v>127</v>
      </c>
      <c r="K1" s="1" t="s">
        <v>128</v>
      </c>
      <c r="L1" s="1" t="s">
        <v>129</v>
      </c>
      <c r="M1" s="1" t="s">
        <v>207</v>
      </c>
      <c r="N1" s="1" t="s">
        <v>208</v>
      </c>
      <c r="O1" s="1" t="s">
        <v>131</v>
      </c>
      <c r="P1" s="1" t="s">
        <v>132</v>
      </c>
      <c r="Q1" s="1" t="s">
        <v>133</v>
      </c>
      <c r="R1" s="1" t="s">
        <v>134</v>
      </c>
      <c r="S1" s="1" t="s">
        <v>135</v>
      </c>
      <c r="T1" s="2"/>
      <c r="U1" s="2"/>
      <c r="V1" s="2"/>
      <c r="W1" s="2"/>
      <c r="X1" s="2"/>
      <c r="Y1" s="2"/>
      <c r="Z1" s="2"/>
    </row>
    <row r="2" spans="1:26" ht="28.5">
      <c r="A2" s="2" t="str">
        <f>IF(Данные!A2="","",Данные!A2)</f>
        <v>RM-001</v>
      </c>
      <c r="B2" s="2" t="str">
        <f>IF(Данные!A2="","",Данные!B2)</f>
        <v>Солод светлый</v>
      </c>
      <c r="C2" s="2" t="str">
        <f>IF(Данные!A2="","",Данные!C2)</f>
        <v>Основное сырьё</v>
      </c>
      <c r="D2" s="2" t="str">
        <f>IF(Данные!A2="","",Данные!D2)</f>
        <v>Поставщик А</v>
      </c>
      <c r="E2" s="2" t="str">
        <f>IF(Данные!A2="","",Данные!E2)</f>
        <v>кг</v>
      </c>
      <c r="F2" s="8">
        <f>IF(Данные!A2="","",Данные!F2)</f>
        <v>42</v>
      </c>
      <c r="G2" s="8">
        <f>IF(A2="","",SUM(Данные!G2:R2))</f>
        <v>144800</v>
      </c>
      <c r="H2" s="8">
        <f t="shared" ref="H2:H14" si="0">IF(A2="","",F2*G2)</f>
        <v>6081600</v>
      </c>
      <c r="I2" s="12">
        <f t="shared" ref="I2:I14" si="1">IF(A2="","",IFERROR(H2/SUM($H$2:$H$201),0))</f>
        <v>0.19794126889609889</v>
      </c>
      <c r="J2" s="12">
        <f>IF(A2="","",SUMIFS($I$2:$I$201,$H$2:$H$201,"&gt;"&amp;H2)+SUMIFS($I$2:$I$201,$H$2:$H$201,H2,$A$2:$A$201,"&lt;="&amp;A2))</f>
        <v>0.19794126889609889</v>
      </c>
      <c r="K2" s="2" t="str">
        <f>IF(A2="","",IF(J2&lt;=Настройки!$B$4,"A",IF(J2&lt;=Настройки!$B$5,"B","C")))</f>
        <v>A</v>
      </c>
      <c r="L2" s="8">
        <f>IF(A2="","",AVERAGE(Данные!G2:R2))</f>
        <v>12066.666666666666</v>
      </c>
      <c r="M2" s="8">
        <f>IF(A2="","",_xlfn.STDEV.P(Данные!G2:R2))</f>
        <v>147.38460646289428</v>
      </c>
      <c r="N2" s="8">
        <f>IF(A2="","",IFERROR(M2/L2,0))</f>
        <v>1.221419390576472E-2</v>
      </c>
      <c r="O2" s="11">
        <f>IF(A2="","",COUNTIF(Данные!G2:R2,"&gt;0"))</f>
        <v>12</v>
      </c>
      <c r="P2" s="2" t="str">
        <f>IF(A2="","",IF(O2&lt;Настройки!$B$8,"Недостаточно данных",IF(N2&lt;=Настройки!$B$6,"X",IF(N2&lt;=Настройки!$B$7,"Y","Z"))))</f>
        <v>X</v>
      </c>
      <c r="Q2" s="2" t="str">
        <f t="shared" ref="Q2:Q14" si="2">IF(A2="","",IF(P2="Недостаточно данных","Нет данных",K2&amp;P2))</f>
        <v>AX</v>
      </c>
      <c r="R2" s="2" t="str">
        <f t="shared" ref="R2:R14" si="3">IF(A2="","",IF(OR(Q2="AX",Q2="AY",Q2="AZ"),"Высокий",IF(OR(Q2="BX",Q2="BY",Q2="BZ"),"Средний",IF(Q2="Нет данных","Проверить","Низкий"))))</f>
        <v>Высокий</v>
      </c>
      <c r="S2" s="5" t="str">
        <f t="shared" ref="S2:S14" si="4">IF(A2="","",IF(Q2="Нет данных","Недостаточно данных для XYZ: проверьте историю потребления.",IF(Q2="AX","Ключевая стабильная позиция: рамочный контракт, контроль цены, SLA, страховой запас.",IF(Q2="AY","Ключевая позиция с колебаниями: прогноз, календарь потребления, гибкость поставщика.",IF(Q2="AZ","Критическая зона: дорого и нестабильно; разбор причин, альтернативы, запас/резервный поставщик.",IF(Q2="BX","Регулярная позиция: стандартный контракт, периодический пересмотр цены.",IF(Q2="BY","Контроль прогноза и партий; баланс MOQ и запасов.",IF(Q2="BZ","Проверить причины скачков, объединить закупки, управлять вручную.",IF(Q2="CX","Автоматизация/канбан/VMI, минимальный управленческий ресурс.",IF(Q2="CY","Упростить процесс, проверить целесообразность запасов.",IF(Q2="CZ","Хвост: рационализация, замены, разовая закупка, исключение из ассортимента.","Проверить данные")))))))))))</f>
        <v>Ключевая стабильная позиция: рамочный контракт, контроль цены, SLA, страховой запас.</v>
      </c>
      <c r="T2" s="2"/>
      <c r="U2" s="2"/>
      <c r="V2" s="2"/>
      <c r="W2" s="2"/>
      <c r="X2" s="2"/>
      <c r="Y2" s="2"/>
      <c r="Z2" s="2"/>
    </row>
    <row r="3" spans="1:26" ht="28.5">
      <c r="A3" s="2" t="str">
        <f>IF(Данные!A3="","",Данные!A3)</f>
        <v>RM-002</v>
      </c>
      <c r="B3" s="2" t="str">
        <f>IF(Данные!A3="","",Данные!B3)</f>
        <v>Хмель гранулированный</v>
      </c>
      <c r="C3" s="2" t="str">
        <f>IF(Данные!A3="","",Данные!C3)</f>
        <v>Основное сырьё</v>
      </c>
      <c r="D3" s="2" t="str">
        <f>IF(Данные!A3="","",Данные!D3)</f>
        <v>Поставщик B</v>
      </c>
      <c r="E3" s="2" t="str">
        <f>IF(Данные!A3="","",Данные!E3)</f>
        <v>кг</v>
      </c>
      <c r="F3" s="8">
        <f>IF(Данные!A3="","",Данные!F3)</f>
        <v>820</v>
      </c>
      <c r="G3" s="8">
        <f>IF(A3="","",SUM(Данные!G3:R3))</f>
        <v>6640</v>
      </c>
      <c r="H3" s="8">
        <f t="shared" si="0"/>
        <v>5444800</v>
      </c>
      <c r="I3" s="12">
        <f t="shared" si="1"/>
        <v>0.17721497975622852</v>
      </c>
      <c r="J3" s="12">
        <f t="shared" ref="J2:J14" si="5">IF(A3="","",SUMIFS($I$2:$I$201,$H$2:$H$201,"&gt;"&amp;H3)+SUMIFS($I$2:$I$201,$H$2:$H$201,H3,$A$2:$A$201,"&lt;="&amp;A3))</f>
        <v>0.37515624865232744</v>
      </c>
      <c r="K3" s="2" t="str">
        <f>IF(A3="","",IF(J3&lt;=Настройки!$B$4,"A",IF(J3&lt;=Настройки!$B$5,"B","C")))</f>
        <v>A</v>
      </c>
      <c r="L3" s="8">
        <f>IF(A3="","",AVERAGE(Данные!G3:R3))</f>
        <v>553.33333333333337</v>
      </c>
      <c r="M3" s="8">
        <f>IF(A3="","",_xlfn.STDEV.P(Данные!G3:R3))</f>
        <v>171.67475709090786</v>
      </c>
      <c r="N3" s="8">
        <f t="shared" ref="N2:N14" si="6">IF(A3="","",IFERROR(M3/L3,0))</f>
        <v>0.31025558510405032</v>
      </c>
      <c r="O3" s="11">
        <f>IF(A3="","",COUNTIF(Данные!G3:R3,"&gt;0"))</f>
        <v>12</v>
      </c>
      <c r="P3" s="2" t="str">
        <f>IF(A3="","",IF(O3&lt;Настройки!$B$8,"Недостаточно данных",IF(N3&lt;=Настройки!$B$6,"X",IF(N3&lt;=Настройки!$B$7,"Y","Z"))))</f>
        <v>Z</v>
      </c>
      <c r="Q3" s="2" t="str">
        <f t="shared" si="2"/>
        <v>AZ</v>
      </c>
      <c r="R3" s="2" t="str">
        <f t="shared" si="3"/>
        <v>Высокий</v>
      </c>
      <c r="S3" s="5" t="str">
        <f t="shared" si="4"/>
        <v>Критическая зона: дорого и нестабильно; разбор причин, альтернативы, запас/резервный поставщик.</v>
      </c>
      <c r="T3" s="2"/>
      <c r="U3" s="2"/>
      <c r="V3" s="2"/>
      <c r="W3" s="2"/>
      <c r="X3" s="2"/>
      <c r="Y3" s="2"/>
      <c r="Z3" s="2"/>
    </row>
    <row r="4" spans="1:26" ht="28.5">
      <c r="A4" s="2" t="str">
        <f>IF(Данные!A4="","",Данные!A4)</f>
        <v>RM-003</v>
      </c>
      <c r="B4" s="2" t="str">
        <f>IF(Данные!A4="","",Данные!B4)</f>
        <v>Дрожжи</v>
      </c>
      <c r="C4" s="2" t="str">
        <f>IF(Данные!A4="","",Данные!C4)</f>
        <v>Основное сырьё</v>
      </c>
      <c r="D4" s="2" t="str">
        <f>IF(Данные!A4="","",Данные!D4)</f>
        <v>Поставщик C</v>
      </c>
      <c r="E4" s="2" t="str">
        <f>IF(Данные!A4="","",Данные!E4)</f>
        <v>кг</v>
      </c>
      <c r="F4" s="8">
        <f>IF(Данные!A4="","",Данные!F4)</f>
        <v>310</v>
      </c>
      <c r="G4" s="8">
        <f>IF(A4="","",SUM(Данные!G4:R4))</f>
        <v>9655</v>
      </c>
      <c r="H4" s="8">
        <f t="shared" si="0"/>
        <v>2993050</v>
      </c>
      <c r="I4" s="12">
        <f t="shared" si="1"/>
        <v>9.7416488238205215E-2</v>
      </c>
      <c r="J4" s="12">
        <f t="shared" si="5"/>
        <v>0.77620115566637649</v>
      </c>
      <c r="K4" s="2" t="str">
        <f>IF(A4="","",IF(J4&lt;=Настройки!$B$4,"A",IF(J4&lt;=Настройки!$B$5,"B","C")))</f>
        <v>A</v>
      </c>
      <c r="L4" s="8">
        <f>IF(A4="","",AVERAGE(Данные!G4:R4))</f>
        <v>804.58333333333337</v>
      </c>
      <c r="M4" s="8">
        <f>IF(A4="","",_xlfn.STDEV.P(Данные!G4:R4))</f>
        <v>9.4556714315918473</v>
      </c>
      <c r="N4" s="8">
        <f t="shared" si="6"/>
        <v>1.1752258641025599E-2</v>
      </c>
      <c r="O4" s="11">
        <f>IF(A4="","",COUNTIF(Данные!G4:R4,"&gt;0"))</f>
        <v>12</v>
      </c>
      <c r="P4" s="2" t="str">
        <f>IF(A4="","",IF(O4&lt;Настройки!$B$8,"Недостаточно данных",IF(N4&lt;=Настройки!$B$6,"X",IF(N4&lt;=Настройки!$B$7,"Y","Z"))))</f>
        <v>X</v>
      </c>
      <c r="Q4" s="2" t="str">
        <f t="shared" si="2"/>
        <v>AX</v>
      </c>
      <c r="R4" s="2" t="str">
        <f t="shared" si="3"/>
        <v>Высокий</v>
      </c>
      <c r="S4" s="5" t="str">
        <f t="shared" si="4"/>
        <v>Ключевая стабильная позиция: рамочный контракт, контроль цены, SLA, страховой запас.</v>
      </c>
      <c r="T4" s="2"/>
      <c r="U4" s="2"/>
      <c r="V4" s="2"/>
      <c r="W4" s="2"/>
      <c r="X4" s="2"/>
      <c r="Y4" s="2"/>
      <c r="Z4" s="2"/>
    </row>
    <row r="5" spans="1:26" ht="28.5">
      <c r="A5" s="2" t="str">
        <f>IF(Данные!A5="","",Данные!A5)</f>
        <v>RM-004</v>
      </c>
      <c r="B5" s="2" t="str">
        <f>IF(Данные!A5="","",Данные!B5)</f>
        <v>Сахар</v>
      </c>
      <c r="C5" s="2" t="str">
        <f>IF(Данные!A5="","",Данные!C5)</f>
        <v>Сырьё</v>
      </c>
      <c r="D5" s="2" t="str">
        <f>IF(Данные!A5="","",Данные!D5)</f>
        <v>Поставщик D</v>
      </c>
      <c r="E5" s="2" t="str">
        <f>IF(Данные!A5="","",Данные!E5)</f>
        <v>кг</v>
      </c>
      <c r="F5" s="8">
        <f>IF(Данные!A5="","",Данные!F5)</f>
        <v>68</v>
      </c>
      <c r="G5" s="8">
        <f>IF(A5="","",SUM(Данные!G5:R5))</f>
        <v>60220</v>
      </c>
      <c r="H5" s="8">
        <f t="shared" si="0"/>
        <v>4094960</v>
      </c>
      <c r="I5" s="12">
        <f t="shared" si="1"/>
        <v>0.13328097515107359</v>
      </c>
      <c r="J5" s="12">
        <f t="shared" si="5"/>
        <v>0.67878466742817123</v>
      </c>
      <c r="K5" s="2" t="str">
        <f>IF(A5="","",IF(J5&lt;=Настройки!$B$4,"A",IF(J5&lt;=Настройки!$B$5,"B","C")))</f>
        <v>A</v>
      </c>
      <c r="L5" s="8">
        <f>IF(A5="","",AVERAGE(Данные!G5:R5))</f>
        <v>5018.333333333333</v>
      </c>
      <c r="M5" s="8">
        <f>IF(A5="","",_xlfn.STDEV.P(Данные!G5:R5))</f>
        <v>64.139604682979524</v>
      </c>
      <c r="N5" s="8">
        <f t="shared" si="6"/>
        <v>1.2781057060706648E-2</v>
      </c>
      <c r="O5" s="11">
        <f>IF(A5="","",COUNTIF(Данные!G5:R5,"&gt;0"))</f>
        <v>12</v>
      </c>
      <c r="P5" s="2" t="str">
        <f>IF(A5="","",IF(O5&lt;Настройки!$B$8,"Недостаточно данных",IF(N5&lt;=Настройки!$B$6,"X",IF(N5&lt;=Настройки!$B$7,"Y","Z"))))</f>
        <v>X</v>
      </c>
      <c r="Q5" s="2" t="str">
        <f t="shared" si="2"/>
        <v>AX</v>
      </c>
      <c r="R5" s="2" t="str">
        <f t="shared" si="3"/>
        <v>Высокий</v>
      </c>
      <c r="S5" s="5" t="str">
        <f t="shared" si="4"/>
        <v>Ключевая стабильная позиция: рамочный контракт, контроль цены, SLA, страховой запас.</v>
      </c>
      <c r="T5" s="2"/>
      <c r="U5" s="2"/>
      <c r="V5" s="2"/>
      <c r="W5" s="2"/>
      <c r="X5" s="2"/>
      <c r="Y5" s="2"/>
      <c r="Z5" s="2"/>
    </row>
    <row r="6" spans="1:26" ht="28.5">
      <c r="A6" s="2" t="str">
        <f>IF(Данные!A6="","",Данные!A6)</f>
        <v>RM-005</v>
      </c>
      <c r="B6" s="2" t="str">
        <f>IF(Данные!A6="","",Данные!B6)</f>
        <v>Кислота лимонная</v>
      </c>
      <c r="C6" s="2" t="str">
        <f>IF(Данные!A6="","",Данные!C6)</f>
        <v>Добавки</v>
      </c>
      <c r="D6" s="2" t="str">
        <f>IF(Данные!A6="","",Данные!D6)</f>
        <v>Поставщик E</v>
      </c>
      <c r="E6" s="2" t="str">
        <f>IF(Данные!A6="","",Данные!E6)</f>
        <v>кг</v>
      </c>
      <c r="F6" s="8">
        <f>IF(Данные!A6="","",Данные!F6)</f>
        <v>145</v>
      </c>
      <c r="G6" s="8">
        <f>IF(A6="","",SUM(Данные!G6:R6))</f>
        <v>2350</v>
      </c>
      <c r="H6" s="8">
        <f t="shared" si="0"/>
        <v>340750</v>
      </c>
      <c r="I6" s="12">
        <f t="shared" si="1"/>
        <v>1.1090582638836112E-2</v>
      </c>
      <c r="J6" s="12">
        <f t="shared" si="5"/>
        <v>0.99116008145353518</v>
      </c>
      <c r="K6" s="2" t="str">
        <f>IF(A6="","",IF(J6&lt;=Настройки!$B$4,"A",IF(J6&lt;=Настройки!$B$5,"B","C")))</f>
        <v>C</v>
      </c>
      <c r="L6" s="8">
        <f>IF(A6="","",AVERAGE(Данные!G6:R6))</f>
        <v>195.83333333333334</v>
      </c>
      <c r="M6" s="8">
        <f>IF(A6="","",_xlfn.STDEV.P(Данные!G6:R6))</f>
        <v>211.59939875991037</v>
      </c>
      <c r="N6" s="8">
        <f t="shared" si="6"/>
        <v>1.0805075681357126</v>
      </c>
      <c r="O6" s="11">
        <f>IF(A6="","",COUNTIF(Данные!G6:R6,"&gt;0"))</f>
        <v>6</v>
      </c>
      <c r="P6" s="2" t="str">
        <f>IF(A6="","",IF(O6&lt;Настройки!$B$8,"Недостаточно данных",IF(N6&lt;=Настройки!$B$6,"X",IF(N6&lt;=Настройки!$B$7,"Y","Z"))))</f>
        <v>Z</v>
      </c>
      <c r="Q6" s="2" t="str">
        <f t="shared" si="2"/>
        <v>CZ</v>
      </c>
      <c r="R6" s="2" t="str">
        <f t="shared" si="3"/>
        <v>Низкий</v>
      </c>
      <c r="S6" s="5" t="str">
        <f t="shared" si="4"/>
        <v>Хвост: рационализация, замены, разовая закупка, исключение из ассортимента.</v>
      </c>
      <c r="T6" s="2"/>
      <c r="U6" s="2"/>
      <c r="V6" s="2"/>
      <c r="W6" s="2"/>
      <c r="X6" s="2"/>
      <c r="Y6" s="2"/>
      <c r="Z6" s="2"/>
    </row>
    <row r="7" spans="1:26" ht="28.5">
      <c r="A7" s="2" t="str">
        <f>IF(Данные!A7="","",Данные!A7)</f>
        <v>RM-006</v>
      </c>
      <c r="B7" s="2" t="str">
        <f>IF(Данные!A7="","",Данные!B7)</f>
        <v>ПЭТ преформа</v>
      </c>
      <c r="C7" s="2" t="str">
        <f>IF(Данные!A7="","",Данные!C7)</f>
        <v>Упаковка</v>
      </c>
      <c r="D7" s="2" t="str">
        <f>IF(Данные!A7="","",Данные!D7)</f>
        <v>Поставщик F</v>
      </c>
      <c r="E7" s="2" t="str">
        <f>IF(Данные!A7="","",Данные!E7)</f>
        <v>шт</v>
      </c>
      <c r="F7" s="8">
        <f>IF(Данные!A7="","",Данные!F7)</f>
        <v>7.8</v>
      </c>
      <c r="G7" s="8">
        <f>IF(A7="","",SUM(Данные!G7:R7))</f>
        <v>671000</v>
      </c>
      <c r="H7" s="8">
        <f t="shared" si="0"/>
        <v>5233800</v>
      </c>
      <c r="I7" s="12">
        <f t="shared" si="1"/>
        <v>0.1703474436247702</v>
      </c>
      <c r="J7" s="12">
        <f t="shared" si="5"/>
        <v>0.54550369227709761</v>
      </c>
      <c r="K7" s="2" t="str">
        <f>IF(A7="","",IF(J7&lt;=Настройки!$B$4,"A",IF(J7&lt;=Настройки!$B$5,"B","C")))</f>
        <v>A</v>
      </c>
      <c r="L7" s="8">
        <f>IF(A7="","",AVERAGE(Данные!G7:R7))</f>
        <v>55916.666666666664</v>
      </c>
      <c r="M7" s="8">
        <f>IF(A7="","",_xlfn.STDEV.P(Данные!G7:R7))</f>
        <v>3882.8325857405812</v>
      </c>
      <c r="N7" s="8">
        <f t="shared" si="6"/>
        <v>6.9439628955122165E-2</v>
      </c>
      <c r="O7" s="11">
        <f>IF(A7="","",COUNTIF(Данные!G7:R7,"&gt;0"))</f>
        <v>12</v>
      </c>
      <c r="P7" s="2" t="str">
        <f>IF(A7="","",IF(O7&lt;Настройки!$B$8,"Недостаточно данных",IF(N7&lt;=Настройки!$B$6,"X",IF(N7&lt;=Настройки!$B$7,"Y","Z"))))</f>
        <v>X</v>
      </c>
      <c r="Q7" s="2" t="str">
        <f t="shared" si="2"/>
        <v>AX</v>
      </c>
      <c r="R7" s="2" t="str">
        <f t="shared" si="3"/>
        <v>Высокий</v>
      </c>
      <c r="S7" s="5" t="str">
        <f t="shared" si="4"/>
        <v>Ключевая стабильная позиция: рамочный контракт, контроль цены, SLA, страховой запас.</v>
      </c>
      <c r="T7" s="2"/>
      <c r="U7" s="2"/>
      <c r="V7" s="2"/>
      <c r="W7" s="2"/>
      <c r="X7" s="2"/>
      <c r="Y7" s="2"/>
      <c r="Z7" s="2"/>
    </row>
    <row r="8" spans="1:26" ht="28.5">
      <c r="A8" s="2" t="str">
        <f>IF(Данные!A8="","",Данные!A8)</f>
        <v>RM-007</v>
      </c>
      <c r="B8" s="2" t="str">
        <f>IF(Данные!A8="","",Данные!B8)</f>
        <v>Картонная коробка</v>
      </c>
      <c r="C8" s="2" t="str">
        <f>IF(Данные!A8="","",Данные!C8)</f>
        <v>Упаковка</v>
      </c>
      <c r="D8" s="2" t="str">
        <f>IF(Данные!A8="","",Данные!D8)</f>
        <v>Поставщик G</v>
      </c>
      <c r="E8" s="2" t="str">
        <f>IF(Данные!A8="","",Данные!E8)</f>
        <v>шт</v>
      </c>
      <c r="F8" s="8">
        <f>IF(Данные!A8="","",Данные!F8)</f>
        <v>19</v>
      </c>
      <c r="G8" s="8">
        <f>IF(A8="","",SUM(Данные!G8:R8))</f>
        <v>103000</v>
      </c>
      <c r="H8" s="8">
        <f t="shared" si="0"/>
        <v>1957000</v>
      </c>
      <c r="I8" s="12">
        <f t="shared" si="1"/>
        <v>6.369558393016074E-2</v>
      </c>
      <c r="J8" s="12">
        <f t="shared" si="5"/>
        <v>0.8398967395965371</v>
      </c>
      <c r="K8" s="2" t="str">
        <f>IF(A8="","",IF(J8&lt;=Настройки!$B$4,"A",IF(J8&lt;=Настройки!$B$5,"B","C")))</f>
        <v>B</v>
      </c>
      <c r="L8" s="8">
        <f>IF(A8="","",AVERAGE(Данные!G8:R8))</f>
        <v>8583.3333333333339</v>
      </c>
      <c r="M8" s="8">
        <f>IF(A8="","",_xlfn.STDEV.P(Данные!G8:R8))</f>
        <v>86.538366571647785</v>
      </c>
      <c r="N8" s="8">
        <f t="shared" si="6"/>
        <v>1.0082139794755082E-2</v>
      </c>
      <c r="O8" s="11">
        <f>IF(A8="","",COUNTIF(Данные!G8:R8,"&gt;0"))</f>
        <v>12</v>
      </c>
      <c r="P8" s="2" t="str">
        <f>IF(A8="","",IF(O8&lt;Настройки!$B$8,"Недостаточно данных",IF(N8&lt;=Настройки!$B$6,"X",IF(N8&lt;=Настройки!$B$7,"Y","Z"))))</f>
        <v>X</v>
      </c>
      <c r="Q8" s="2" t="str">
        <f t="shared" si="2"/>
        <v>BX</v>
      </c>
      <c r="R8" s="2" t="str">
        <f t="shared" si="3"/>
        <v>Средний</v>
      </c>
      <c r="S8" s="5" t="str">
        <f t="shared" si="4"/>
        <v>Регулярная позиция: стандартный контракт, периодический пересмотр цены.</v>
      </c>
      <c r="T8" s="2"/>
      <c r="U8" s="2"/>
      <c r="V8" s="2"/>
      <c r="W8" s="2"/>
      <c r="X8" s="2"/>
      <c r="Y8" s="2"/>
      <c r="Z8" s="2"/>
    </row>
    <row r="9" spans="1:26" ht="28.5">
      <c r="A9" s="2" t="str">
        <f>IF(Данные!A9="","",Данные!A9)</f>
        <v>RM-008</v>
      </c>
      <c r="B9" s="2" t="str">
        <f>IF(Данные!A9="","",Данные!B9)</f>
        <v>Этикетка</v>
      </c>
      <c r="C9" s="2" t="str">
        <f>IF(Данные!A9="","",Данные!C9)</f>
        <v>Упаковка</v>
      </c>
      <c r="D9" s="2" t="str">
        <f>IF(Данные!A9="","",Данные!D9)</f>
        <v>Поставщик H</v>
      </c>
      <c r="E9" s="2" t="str">
        <f>IF(Данные!A9="","",Данные!E9)</f>
        <v>шт</v>
      </c>
      <c r="F9" s="8">
        <f>IF(Данные!A9="","",Данные!F9)</f>
        <v>1.2</v>
      </c>
      <c r="G9" s="8">
        <f>IF(A9="","",SUM(Данные!G9:R9))</f>
        <v>1205500</v>
      </c>
      <c r="H9" s="8">
        <f t="shared" si="0"/>
        <v>1446600</v>
      </c>
      <c r="I9" s="12">
        <f t="shared" si="1"/>
        <v>4.7083306956244519E-2</v>
      </c>
      <c r="J9" s="12">
        <f t="shared" si="5"/>
        <v>0.94505010941677525</v>
      </c>
      <c r="K9" s="2" t="str">
        <f>IF(A9="","",IF(J9&lt;=Настройки!$B$4,"A",IF(J9&lt;=Настройки!$B$5,"B","C")))</f>
        <v>B</v>
      </c>
      <c r="L9" s="8">
        <f>IF(A9="","",AVERAGE(Данные!G9:R9))</f>
        <v>100458.33333333333</v>
      </c>
      <c r="M9" s="8">
        <f>IF(A9="","",_xlfn.STDEV.P(Данные!G9:R9))</f>
        <v>1520.1196955795585</v>
      </c>
      <c r="N9" s="8">
        <f t="shared" si="6"/>
        <v>1.5131842676859977E-2</v>
      </c>
      <c r="O9" s="11">
        <f>IF(A9="","",COUNTIF(Данные!G9:R9,"&gt;0"))</f>
        <v>12</v>
      </c>
      <c r="P9" s="2" t="str">
        <f>IF(A9="","",IF(O9&lt;Настройки!$B$8,"Недостаточно данных",IF(N9&lt;=Настройки!$B$6,"X",IF(N9&lt;=Настройки!$B$7,"Y","Z"))))</f>
        <v>X</v>
      </c>
      <c r="Q9" s="2" t="str">
        <f t="shared" si="2"/>
        <v>BX</v>
      </c>
      <c r="R9" s="2" t="str">
        <f t="shared" si="3"/>
        <v>Средний</v>
      </c>
      <c r="S9" s="5" t="str">
        <f t="shared" si="4"/>
        <v>Регулярная позиция: стандартный контракт, периодический пересмотр цены.</v>
      </c>
      <c r="T9" s="2"/>
      <c r="U9" s="2"/>
      <c r="V9" s="2"/>
      <c r="W9" s="2"/>
      <c r="X9" s="2"/>
      <c r="Y9" s="2"/>
      <c r="Z9" s="2"/>
    </row>
    <row r="10" spans="1:26" ht="28.5">
      <c r="A10" s="2" t="str">
        <f>IF(Данные!A10="","",Данные!A10)</f>
        <v>RM-009</v>
      </c>
      <c r="B10" s="2" t="str">
        <f>IF(Данные!A10="","",Данные!B10)</f>
        <v>Моющее средство CIP</v>
      </c>
      <c r="C10" s="2" t="str">
        <f>IF(Данные!A10="","",Данные!C10)</f>
        <v>Химия</v>
      </c>
      <c r="D10" s="2" t="str">
        <f>IF(Данные!A10="","",Данные!D10)</f>
        <v>Поставщик I</v>
      </c>
      <c r="E10" s="2" t="str">
        <f>IF(Данные!A10="","",Данные!E10)</f>
        <v>л</v>
      </c>
      <c r="F10" s="8">
        <f>IF(Данные!A10="","",Данные!F10)</f>
        <v>240</v>
      </c>
      <c r="G10" s="8">
        <f>IF(A10="","",SUM(Данные!G10:R10))</f>
        <v>1605</v>
      </c>
      <c r="H10" s="8">
        <f t="shared" si="0"/>
        <v>385200</v>
      </c>
      <c r="I10" s="12">
        <f t="shared" si="1"/>
        <v>1.2537321885486927E-2</v>
      </c>
      <c r="J10" s="12">
        <f t="shared" si="5"/>
        <v>0.98006949881469907</v>
      </c>
      <c r="K10" s="2" t="str">
        <f>IF(A10="","",IF(J10&lt;=Настройки!$B$4,"A",IF(J10&lt;=Настройки!$B$5,"B","C")))</f>
        <v>C</v>
      </c>
      <c r="L10" s="8">
        <f>IF(A10="","",AVERAGE(Данные!G10:R10))</f>
        <v>133.75</v>
      </c>
      <c r="M10" s="8">
        <f>IF(A10="","",_xlfn.STDEV.P(Данные!G10:R10))</f>
        <v>58.421064979451835</v>
      </c>
      <c r="N10" s="8">
        <f t="shared" si="6"/>
        <v>0.43679300919216324</v>
      </c>
      <c r="O10" s="11">
        <f>IF(A10="","",COUNTIF(Данные!G10:R10,"&gt;0"))</f>
        <v>12</v>
      </c>
      <c r="P10" s="2" t="str">
        <f>IF(A10="","",IF(O10&lt;Настройки!$B$8,"Недостаточно данных",IF(N10&lt;=Настройки!$B$6,"X",IF(N10&lt;=Настройки!$B$7,"Y","Z"))))</f>
        <v>Z</v>
      </c>
      <c r="Q10" s="2" t="str">
        <f t="shared" si="2"/>
        <v>CZ</v>
      </c>
      <c r="R10" s="2" t="str">
        <f t="shared" si="3"/>
        <v>Низкий</v>
      </c>
      <c r="S10" s="5" t="str">
        <f t="shared" si="4"/>
        <v>Хвост: рационализация, замены, разовая закупка, исключение из ассортимента.</v>
      </c>
      <c r="T10" s="2"/>
      <c r="U10" s="2"/>
      <c r="V10" s="2"/>
      <c r="W10" s="2"/>
      <c r="X10" s="2"/>
      <c r="Y10" s="2"/>
      <c r="Z10" s="2"/>
    </row>
    <row r="11" spans="1:26" ht="28.5">
      <c r="A11" s="2" t="str">
        <f>IF(Данные!A11="","",Данные!A11)</f>
        <v>RM-010</v>
      </c>
      <c r="B11" s="2" t="str">
        <f>IF(Данные!A11="","",Данные!B11)</f>
        <v>Фильтрующий материал</v>
      </c>
      <c r="C11" s="2" t="str">
        <f>IF(Данные!A11="","",Данные!C11)</f>
        <v>Расходники</v>
      </c>
      <c r="D11" s="2" t="str">
        <f>IF(Данные!A11="","",Данные!D11)</f>
        <v>Поставщик J</v>
      </c>
      <c r="E11" s="2" t="str">
        <f>IF(Данные!A11="","",Данные!E11)</f>
        <v>м2</v>
      </c>
      <c r="F11" s="8">
        <f>IF(Данные!A11="","",Данные!F11)</f>
        <v>95</v>
      </c>
      <c r="G11" s="8">
        <f>IF(A11="","",SUM(Данные!G11:R11))</f>
        <v>7271</v>
      </c>
      <c r="H11" s="8">
        <f t="shared" si="0"/>
        <v>690745</v>
      </c>
      <c r="I11" s="12">
        <f t="shared" si="1"/>
        <v>2.248206751243683E-2</v>
      </c>
      <c r="J11" s="12">
        <f t="shared" si="5"/>
        <v>0.96753217692921212</v>
      </c>
      <c r="K11" s="2" t="str">
        <f>IF(A11="","",IF(J11&lt;=Настройки!$B$4,"A",IF(J11&lt;=Настройки!$B$5,"B","C")))</f>
        <v>C</v>
      </c>
      <c r="L11" s="8">
        <f>IF(A11="","",AVERAGE(Данные!G11:R11))</f>
        <v>605.91666666666663</v>
      </c>
      <c r="M11" s="8">
        <f>IF(A11="","",_xlfn.STDEV.P(Данные!G11:R11))</f>
        <v>7.8470624369179642</v>
      </c>
      <c r="N11" s="8">
        <f t="shared" si="6"/>
        <v>1.2950728819009157E-2</v>
      </c>
      <c r="O11" s="11">
        <f>IF(A11="","",COUNTIF(Данные!G11:R11,"&gt;0"))</f>
        <v>12</v>
      </c>
      <c r="P11" s="2" t="str">
        <f>IF(A11="","",IF(O11&lt;Настройки!$B$8,"Недостаточно данных",IF(N11&lt;=Настройки!$B$6,"X",IF(N11&lt;=Настройки!$B$7,"Y","Z"))))</f>
        <v>X</v>
      </c>
      <c r="Q11" s="2" t="str">
        <f t="shared" si="2"/>
        <v>CX</v>
      </c>
      <c r="R11" s="2" t="str">
        <f t="shared" si="3"/>
        <v>Низкий</v>
      </c>
      <c r="S11" s="5" t="str">
        <f t="shared" si="4"/>
        <v>Автоматизация/канбан/VMI, минимальный управленческий ресурс.</v>
      </c>
      <c r="T11" s="2"/>
      <c r="U11" s="2"/>
      <c r="V11" s="2"/>
      <c r="W11" s="2"/>
      <c r="X11" s="2"/>
      <c r="Y11" s="2"/>
      <c r="Z11" s="2"/>
    </row>
    <row r="12" spans="1:26" ht="28.5">
      <c r="A12" s="2" t="str">
        <f>IF(Данные!A12="","",Данные!A12)</f>
        <v>RM-011</v>
      </c>
      <c r="B12" s="2" t="str">
        <f>IF(Данные!A12="","",Данные!B12)</f>
        <v>Пробка/крышка</v>
      </c>
      <c r="C12" s="2" t="str">
        <f>IF(Данные!A12="","",Данные!C12)</f>
        <v>Упаковка</v>
      </c>
      <c r="D12" s="2" t="str">
        <f>IF(Данные!A12="","",Данные!D12)</f>
        <v>Поставщик K</v>
      </c>
      <c r="E12" s="2" t="str">
        <f>IF(Данные!A12="","",Данные!E12)</f>
        <v>шт</v>
      </c>
      <c r="F12" s="8">
        <f>IF(Данные!A12="","",Данные!F12)</f>
        <v>2.1</v>
      </c>
      <c r="G12" s="8">
        <f>IF(A12="","",SUM(Данные!G12:R12))</f>
        <v>849600</v>
      </c>
      <c r="H12" s="8">
        <f t="shared" si="0"/>
        <v>1784160</v>
      </c>
      <c r="I12" s="12">
        <f t="shared" si="1"/>
        <v>5.8070062863993653E-2</v>
      </c>
      <c r="J12" s="12">
        <f t="shared" si="5"/>
        <v>0.89796680246053073</v>
      </c>
      <c r="K12" s="2" t="str">
        <f>IF(A12="","",IF(J12&lt;=Настройки!$B$4,"A",IF(J12&lt;=Настройки!$B$5,"B","C")))</f>
        <v>B</v>
      </c>
      <c r="L12" s="8">
        <f>IF(A12="","",AVERAGE(Данные!G12:R12))</f>
        <v>70800</v>
      </c>
      <c r="M12" s="8">
        <f>IF(A12="","",_xlfn.STDEV.P(Данные!G12:R12))</f>
        <v>907.3771725877466</v>
      </c>
      <c r="N12" s="8">
        <f t="shared" si="6"/>
        <v>1.2816061759713934E-2</v>
      </c>
      <c r="O12" s="11">
        <f>IF(A12="","",COUNTIF(Данные!G12:R12,"&gt;0"))</f>
        <v>12</v>
      </c>
      <c r="P12" s="2" t="str">
        <f>IF(A12="","",IF(O12&lt;Настройки!$B$8,"Недостаточно данных",IF(N12&lt;=Настройки!$B$6,"X",IF(N12&lt;=Настройки!$B$7,"Y","Z"))))</f>
        <v>X</v>
      </c>
      <c r="Q12" s="2" t="str">
        <f t="shared" si="2"/>
        <v>BX</v>
      </c>
      <c r="R12" s="2" t="str">
        <f t="shared" si="3"/>
        <v>Средний</v>
      </c>
      <c r="S12" s="5" t="str">
        <f t="shared" si="4"/>
        <v>Регулярная позиция: стандартный контракт, периодический пересмотр цены.</v>
      </c>
      <c r="T12" s="2"/>
      <c r="U12" s="2"/>
      <c r="V12" s="2"/>
      <c r="W12" s="2"/>
      <c r="X12" s="2"/>
      <c r="Y12" s="2"/>
      <c r="Z12" s="2"/>
    </row>
    <row r="13" spans="1:26" ht="28.5">
      <c r="A13" s="2" t="str">
        <f>IF(Данные!A13="","",Данные!A13)</f>
        <v>RM-012</v>
      </c>
      <c r="B13" s="2" t="str">
        <f>IF(Данные!A13="","",Данные!B13)</f>
        <v>Краситель</v>
      </c>
      <c r="C13" s="2" t="str">
        <f>IF(Данные!A13="","",Данные!C13)</f>
        <v>Добавки</v>
      </c>
      <c r="D13" s="2" t="str">
        <f>IF(Данные!A13="","",Данные!D13)</f>
        <v>Поставщик L</v>
      </c>
      <c r="E13" s="2" t="str">
        <f>IF(Данные!A13="","",Данные!E13)</f>
        <v>кг</v>
      </c>
      <c r="F13" s="8">
        <f>IF(Данные!A13="","",Данные!F13)</f>
        <v>560</v>
      </c>
      <c r="G13" s="8">
        <f>IF(A13="","",SUM(Данные!G13:R13))</f>
        <v>485</v>
      </c>
      <c r="H13" s="8">
        <f t="shared" si="0"/>
        <v>271600</v>
      </c>
      <c r="I13" s="12">
        <f t="shared" si="1"/>
        <v>8.8399185464648217E-3</v>
      </c>
      <c r="J13" s="12">
        <f t="shared" si="5"/>
        <v>1</v>
      </c>
      <c r="K13" s="2" t="str">
        <f>IF(A13="","",IF(J13&lt;=Настройки!$B$4,"A",IF(J13&lt;=Настройки!$B$5,"B","C")))</f>
        <v>C</v>
      </c>
      <c r="L13" s="8">
        <f>IF(A13="","",AVERAGE(Данные!G13:R13))</f>
        <v>40.416666666666664</v>
      </c>
      <c r="M13" s="8">
        <f>IF(A13="","",_xlfn.STDEV.P(Данные!G13:R13))</f>
        <v>56.952404592685014</v>
      </c>
      <c r="N13" s="8">
        <f t="shared" si="6"/>
        <v>1.4091316600251962</v>
      </c>
      <c r="O13" s="11">
        <f>IF(A13="","",COUNTIF(Данные!G13:R13,"&gt;0"))</f>
        <v>5</v>
      </c>
      <c r="P13" s="2" t="str">
        <f>IF(A13="","",IF(O13&lt;Настройки!$B$8,"Недостаточно данных",IF(N13&lt;=Настройки!$B$6,"X",IF(N13&lt;=Настройки!$B$7,"Y","Z"))))</f>
        <v>Недостаточно данных</v>
      </c>
      <c r="Q13" s="2" t="str">
        <f t="shared" si="2"/>
        <v>Нет данных</v>
      </c>
      <c r="R13" s="2" t="str">
        <f t="shared" si="3"/>
        <v>Проверить</v>
      </c>
      <c r="S13" s="5" t="str">
        <f t="shared" si="4"/>
        <v>Недостаточно данных для XYZ: проверьте историю потребления.</v>
      </c>
      <c r="T13" s="2"/>
      <c r="U13" s="2"/>
      <c r="V13" s="2"/>
      <c r="W13" s="2"/>
      <c r="X13" s="2"/>
      <c r="Y13" s="2"/>
      <c r="Z13" s="2"/>
    </row>
    <row r="14" spans="1:26">
      <c r="A14" s="2" t="str">
        <f>IF(Данные!A14="","",Данные!A14)</f>
        <v/>
      </c>
      <c r="B14" s="2" t="str">
        <f>IF(Данные!A14="","",Данные!B14)</f>
        <v/>
      </c>
      <c r="C14" s="2" t="str">
        <f>IF(Данные!A14="","",Данные!C14)</f>
        <v/>
      </c>
      <c r="D14" s="2" t="str">
        <f>IF(Данные!A14="","",Данные!D14)</f>
        <v/>
      </c>
      <c r="E14" s="2" t="str">
        <f>IF(Данные!A14="","",Данные!E14)</f>
        <v/>
      </c>
      <c r="F14" s="8" t="str">
        <f>IF(Данные!A14="","",Данные!F14)</f>
        <v/>
      </c>
      <c r="G14" s="8" t="str">
        <f>IF(A14="","",SUM(Данные!G14:R14))</f>
        <v/>
      </c>
      <c r="H14" s="8" t="str">
        <f t="shared" si="0"/>
        <v/>
      </c>
      <c r="I14" s="12" t="str">
        <f t="shared" si="1"/>
        <v/>
      </c>
      <c r="J14" s="12" t="str">
        <f t="shared" si="5"/>
        <v/>
      </c>
      <c r="K14" s="2" t="str">
        <f>IF(A14="","",IF(J14&lt;=Настройки!$B$4,"A",IF(J14&lt;=Настройки!$B$5,"B","C")))</f>
        <v/>
      </c>
      <c r="L14" s="8" t="str">
        <f>IF(A14="","",AVERAGE(Данные!G14:R14))</f>
        <v/>
      </c>
      <c r="M14" s="8" t="str">
        <f>IF(A14="","",_xlfn.STDEV.P(Данные!G14:R14))</f>
        <v/>
      </c>
      <c r="N14" s="8" t="str">
        <f t="shared" si="6"/>
        <v/>
      </c>
      <c r="O14" s="11" t="str">
        <f>IF(A14="","",COUNTIF(Данные!G14:R14,"&gt;0"))</f>
        <v/>
      </c>
      <c r="P14" s="2" t="str">
        <f>IF(A14="","",IF(O14&lt;Настройки!$B$8,"Недостаточно данных",IF(N14&lt;=Настройки!$B$6,"X",IF(N14&lt;=Настройки!$B$7,"Y","Z"))))</f>
        <v/>
      </c>
      <c r="Q14" s="2" t="str">
        <f t="shared" si="2"/>
        <v/>
      </c>
      <c r="R14" s="2" t="str">
        <f t="shared" si="3"/>
        <v/>
      </c>
      <c r="S14" s="5" t="str">
        <f t="shared" si="4"/>
        <v/>
      </c>
      <c r="T14" s="2"/>
      <c r="U14" s="2"/>
      <c r="V14" s="2"/>
      <c r="W14" s="2"/>
      <c r="X14" s="2"/>
      <c r="Y14" s="2"/>
      <c r="Z14" s="2"/>
    </row>
    <row r="15" spans="1:26" ht="15">
      <c r="A15" s="13" t="s">
        <v>136</v>
      </c>
      <c r="B15" s="13"/>
      <c r="C15" s="13"/>
      <c r="D15" s="2"/>
      <c r="E15" s="2"/>
      <c r="F15" s="8"/>
      <c r="G15" s="8"/>
      <c r="H15" s="8"/>
      <c r="I15" s="12"/>
      <c r="J15" s="12"/>
      <c r="K15" s="2"/>
      <c r="L15" s="8"/>
      <c r="M15" s="8"/>
      <c r="N15" s="8"/>
      <c r="O15" s="11"/>
      <c r="P15" s="2"/>
      <c r="Q15" s="2"/>
      <c r="R15" s="2"/>
      <c r="S15" s="5"/>
      <c r="T15" s="2"/>
      <c r="U15" s="2"/>
      <c r="V15" s="2"/>
      <c r="W15" s="2"/>
      <c r="X15" s="2"/>
      <c r="Y15" s="2"/>
      <c r="Z15" s="2"/>
    </row>
    <row r="16" spans="1:26" ht="30">
      <c r="A16" s="14" t="s">
        <v>137</v>
      </c>
      <c r="B16" s="5" t="s">
        <v>138</v>
      </c>
      <c r="C16" s="5" t="s">
        <v>139</v>
      </c>
      <c r="D16" s="2"/>
      <c r="E16" s="2"/>
      <c r="F16" s="8"/>
      <c r="G16" s="8"/>
      <c r="H16" s="8"/>
      <c r="I16" s="12"/>
      <c r="J16" s="12"/>
      <c r="K16" s="2"/>
      <c r="L16" s="8"/>
      <c r="M16" s="8"/>
      <c r="N16" s="8"/>
      <c r="O16" s="11"/>
      <c r="P16" s="2"/>
      <c r="Q16" s="2"/>
      <c r="R16" s="2"/>
      <c r="S16" s="5"/>
      <c r="T16" s="2"/>
      <c r="U16" s="2"/>
      <c r="V16" s="2"/>
      <c r="W16" s="2"/>
      <c r="X16" s="2"/>
      <c r="Y16" s="2"/>
      <c r="Z16" s="2"/>
    </row>
    <row r="17" spans="1:26" ht="30">
      <c r="A17" s="14" t="s">
        <v>140</v>
      </c>
      <c r="B17" s="5" t="s">
        <v>141</v>
      </c>
      <c r="C17" s="5" t="s">
        <v>142</v>
      </c>
      <c r="D17" s="2"/>
      <c r="E17" s="2"/>
      <c r="F17" s="8"/>
      <c r="G17" s="8"/>
      <c r="H17" s="8"/>
      <c r="I17" s="12"/>
      <c r="J17" s="12"/>
      <c r="K17" s="2"/>
      <c r="L17" s="8"/>
      <c r="M17" s="8"/>
      <c r="N17" s="8"/>
      <c r="O17" s="11"/>
      <c r="P17" s="2"/>
      <c r="Q17" s="2"/>
      <c r="R17" s="2"/>
      <c r="S17" s="5"/>
      <c r="T17" s="2"/>
      <c r="U17" s="2"/>
      <c r="V17" s="2"/>
      <c r="W17" s="2"/>
      <c r="X17" s="2"/>
      <c r="Y17" s="2"/>
      <c r="Z17" s="2"/>
    </row>
    <row r="18" spans="1:26" ht="57">
      <c r="A18" s="14" t="s">
        <v>143</v>
      </c>
      <c r="B18" s="5" t="s">
        <v>144</v>
      </c>
      <c r="C18" s="5" t="s">
        <v>145</v>
      </c>
      <c r="D18" s="2"/>
      <c r="E18" s="2"/>
      <c r="F18" s="8"/>
      <c r="G18" s="8"/>
      <c r="H18" s="8"/>
      <c r="I18" s="12"/>
      <c r="J18" s="12"/>
      <c r="K18" s="2"/>
      <c r="L18" s="8"/>
      <c r="M18" s="8"/>
      <c r="N18" s="8"/>
      <c r="O18" s="11"/>
      <c r="P18" s="2"/>
      <c r="Q18" s="2"/>
      <c r="R18" s="2"/>
      <c r="S18" s="5"/>
      <c r="T18" s="2"/>
      <c r="U18" s="2"/>
      <c r="V18" s="2"/>
      <c r="W18" s="2"/>
      <c r="X18" s="2"/>
      <c r="Y18" s="2"/>
      <c r="Z18" s="2"/>
    </row>
    <row r="19" spans="1:26" ht="28.5">
      <c r="A19" s="14" t="s">
        <v>146</v>
      </c>
      <c r="B19" s="5" t="s">
        <v>147</v>
      </c>
      <c r="C19" s="5" t="s">
        <v>148</v>
      </c>
      <c r="D19" s="2"/>
      <c r="E19" s="2"/>
      <c r="F19" s="8"/>
      <c r="G19" s="8"/>
      <c r="H19" s="8"/>
      <c r="I19" s="12"/>
      <c r="J19" s="12"/>
      <c r="K19" s="2"/>
      <c r="L19" s="8"/>
      <c r="M19" s="8"/>
      <c r="N19" s="8"/>
      <c r="O19" s="11"/>
      <c r="P19" s="2"/>
      <c r="Q19" s="2"/>
      <c r="R19" s="2"/>
      <c r="S19" s="5"/>
      <c r="T19" s="2"/>
      <c r="U19" s="2"/>
      <c r="V19" s="2"/>
      <c r="W19" s="2"/>
      <c r="X19" s="2"/>
      <c r="Y19" s="2"/>
      <c r="Z19" s="2"/>
    </row>
    <row r="20" spans="1:26" ht="42.75">
      <c r="A20" s="14" t="s">
        <v>10</v>
      </c>
      <c r="B20" s="5" t="s">
        <v>149</v>
      </c>
      <c r="C20" s="5" t="s">
        <v>150</v>
      </c>
      <c r="D20" s="2"/>
      <c r="E20" s="2"/>
      <c r="F20" s="8"/>
      <c r="G20" s="8"/>
      <c r="H20" s="8"/>
      <c r="I20" s="12"/>
      <c r="J20" s="12"/>
      <c r="K20" s="2"/>
      <c r="L20" s="8"/>
      <c r="M20" s="8"/>
      <c r="N20" s="8"/>
      <c r="O20" s="11"/>
      <c r="P20" s="2"/>
      <c r="Q20" s="2"/>
      <c r="R20" s="2"/>
      <c r="S20" s="5"/>
      <c r="T20" s="2"/>
      <c r="U20" s="2"/>
      <c r="V20" s="2"/>
      <c r="W20" s="2"/>
      <c r="X20" s="2"/>
      <c r="Y20" s="2"/>
      <c r="Z20" s="2"/>
    </row>
    <row r="21" spans="1:26">
      <c r="A21" s="2" t="str">
        <f>IF(Данные!A21="","",Данные!A21)</f>
        <v/>
      </c>
      <c r="B21" s="2" t="str">
        <f>IF(Данные!A21="","",Данные!B21)</f>
        <v/>
      </c>
      <c r="C21" s="2" t="str">
        <f>IF(Данные!A21="","",Данные!C21)</f>
        <v/>
      </c>
      <c r="D21" s="2" t="str">
        <f>IF(Данные!A21="","",Данные!D21)</f>
        <v/>
      </c>
      <c r="E21" s="2" t="str">
        <f>IF(Данные!A21="","",Данные!E21)</f>
        <v/>
      </c>
      <c r="F21" s="8" t="str">
        <f>IF(Данные!A21="","",Данные!F21)</f>
        <v/>
      </c>
      <c r="G21" s="8" t="str">
        <f>IF(A21="","",SUM(Данные!G21:R21))</f>
        <v/>
      </c>
      <c r="H21" s="8" t="str">
        <f t="shared" ref="H21:H52" si="7">IF(A21="","",F21*G21)</f>
        <v/>
      </c>
      <c r="I21" s="12" t="str">
        <f t="shared" ref="I21:I52" si="8">IF(A21="","",IFERROR(H21/SUM($H$2:$H$201),0))</f>
        <v/>
      </c>
      <c r="J21" s="12" t="str">
        <f t="shared" ref="J21:J52" si="9">IF(A21="","",SUMIFS($I$2:$I$201,$H$2:$H$201,"&gt;"&amp;H21)+SUMIFS($I$2:$I$201,$H$2:$H$201,H21,$A$2:$A$201,"&lt;="&amp;A21))</f>
        <v/>
      </c>
      <c r="K21" s="2" t="str">
        <f>IF(A21="","",IF(J21&lt;=Настройки!$B$4,"A",IF(J21&lt;=Настройки!$B$5,"B","C")))</f>
        <v/>
      </c>
      <c r="L21" s="8" t="str">
        <f>IF(A21="","",AVERAGE(Данные!G21:R21))</f>
        <v/>
      </c>
      <c r="M21" s="8" t="str">
        <f>IF(A21="","",_xludf.STDEV.P(Данные!G21:R21))</f>
        <v/>
      </c>
      <c r="N21" s="8" t="str">
        <f t="shared" ref="N21:N52" si="10">IF(A21="","",IFERROR(M21/L21,0))</f>
        <v/>
      </c>
      <c r="O21" s="11" t="str">
        <f>IF(A21="","",COUNTIF(Данные!G21:R21,"&gt;0"))</f>
        <v/>
      </c>
      <c r="P21" s="2" t="str">
        <f>IF(A21="","",IF(O21&lt;Настройки!$B$8,"Недостаточно данных",IF(N21&lt;=Настройки!$B$6,"X",IF(N21&lt;=Настройки!$B$7,"Y","Z"))))</f>
        <v/>
      </c>
      <c r="Q21" s="2" t="str">
        <f t="shared" ref="Q21:Q52" si="11">IF(A21="","",IF(P21="Недостаточно данных","Нет данных",K21&amp;P21))</f>
        <v/>
      </c>
      <c r="R21" s="2" t="str">
        <f t="shared" ref="R21:R52" si="12">IF(A21="","",IF(OR(Q21="AX",Q21="AY",Q21="AZ"),"Высокий",IF(OR(Q21="BX",Q21="BY",Q21="BZ"),"Средний",IF(Q21="Нет данных","Проверить","Низкий"))))</f>
        <v/>
      </c>
      <c r="S21" s="5" t="str">
        <f t="shared" ref="S21:S52" si="13">IF(A21="","",IF(Q21="Нет данных","Недостаточно данных для XYZ: проверьте историю потребления.",IF(Q21="AX","Ключевая стабильная позиция: рамочный контракт, контроль цены, SLA, страховой запас.",IF(Q21="AY","Ключевая позиция с колебаниями: прогноз, календарь потребления, гибкость поставщика.",IF(Q21="AZ","Критическая зона: дорого и нестабильно; разбор причин, альтернативы, запас/резервный поставщик.",IF(Q21="BX","Регулярная позиция: стандартный контракт, периодический пересмотр цены.",IF(Q21="BY","Контроль прогноза и партий; баланс MOQ и запасов.",IF(Q21="BZ","Проверить причины скачков, объединить закупки, управлять вручную.",IF(Q21="CX","Автоматизация/канбан/VMI, минимальный управленческий ресурс.",IF(Q21="CY","Упростить процесс, проверить целесообразность запасов.",IF(Q21="CZ","Хвост: рационализация, замены, разовая закупка, исключение из ассортимента.","Проверить данные")))))))))))</f>
        <v/>
      </c>
      <c r="T21" s="2"/>
      <c r="U21" s="2"/>
      <c r="V21" s="2"/>
      <c r="W21" s="2"/>
      <c r="X21" s="2"/>
      <c r="Y21" s="2"/>
      <c r="Z21" s="2"/>
    </row>
    <row r="22" spans="1:26">
      <c r="A22" s="2" t="str">
        <f>IF(Данные!A22="","",Данные!A22)</f>
        <v/>
      </c>
      <c r="B22" s="2" t="str">
        <f>IF(Данные!A22="","",Данные!B22)</f>
        <v/>
      </c>
      <c r="C22" s="2" t="str">
        <f>IF(Данные!A22="","",Данные!C22)</f>
        <v/>
      </c>
      <c r="D22" s="2" t="str">
        <f>IF(Данные!A22="","",Данные!D22)</f>
        <v/>
      </c>
      <c r="E22" s="2" t="str">
        <f>IF(Данные!A22="","",Данные!E22)</f>
        <v/>
      </c>
      <c r="F22" s="8" t="str">
        <f>IF(Данные!A22="","",Данные!F22)</f>
        <v/>
      </c>
      <c r="G22" s="8" t="str">
        <f>IF(A22="","",SUM(Данные!G22:R22))</f>
        <v/>
      </c>
      <c r="H22" s="8" t="str">
        <f t="shared" si="7"/>
        <v/>
      </c>
      <c r="I22" s="12" t="str">
        <f t="shared" si="8"/>
        <v/>
      </c>
      <c r="J22" s="12" t="str">
        <f t="shared" si="9"/>
        <v/>
      </c>
      <c r="K22" s="2" t="str">
        <f>IF(A22="","",IF(J22&lt;=Настройки!$B$4,"A",IF(J22&lt;=Настройки!$B$5,"B","C")))</f>
        <v/>
      </c>
      <c r="L22" s="8" t="str">
        <f>IF(A22="","",AVERAGE(Данные!G22:R22))</f>
        <v/>
      </c>
      <c r="M22" s="8" t="str">
        <f>IF(A22="","",_xludf.STDEV.P(Данные!G22:R22))</f>
        <v/>
      </c>
      <c r="N22" s="8" t="str">
        <f t="shared" si="10"/>
        <v/>
      </c>
      <c r="O22" s="11" t="str">
        <f>IF(A22="","",COUNTIF(Данные!G22:R22,"&gt;0"))</f>
        <v/>
      </c>
      <c r="P22" s="2" t="str">
        <f>IF(A22="","",IF(O22&lt;Настройки!$B$8,"Недостаточно данных",IF(N22&lt;=Настройки!$B$6,"X",IF(N22&lt;=Настройки!$B$7,"Y","Z"))))</f>
        <v/>
      </c>
      <c r="Q22" s="2" t="str">
        <f t="shared" si="11"/>
        <v/>
      </c>
      <c r="R22" s="2" t="str">
        <f t="shared" si="12"/>
        <v/>
      </c>
      <c r="S22" s="5" t="str">
        <f t="shared" si="13"/>
        <v/>
      </c>
      <c r="T22" s="2"/>
      <c r="U22" s="2"/>
      <c r="V22" s="2"/>
      <c r="W22" s="2"/>
      <c r="X22" s="2"/>
      <c r="Y22" s="2"/>
      <c r="Z22" s="2"/>
    </row>
    <row r="23" spans="1:26">
      <c r="A23" s="2" t="str">
        <f>IF(Данные!A23="","",Данные!A23)</f>
        <v/>
      </c>
      <c r="B23" s="2" t="str">
        <f>IF(Данные!A23="","",Данные!B23)</f>
        <v/>
      </c>
      <c r="C23" s="2" t="str">
        <f>IF(Данные!A23="","",Данные!C23)</f>
        <v/>
      </c>
      <c r="D23" s="2" t="str">
        <f>IF(Данные!A23="","",Данные!D23)</f>
        <v/>
      </c>
      <c r="E23" s="2" t="str">
        <f>IF(Данные!A23="","",Данные!E23)</f>
        <v/>
      </c>
      <c r="F23" s="8" t="str">
        <f>IF(Данные!A23="","",Данные!F23)</f>
        <v/>
      </c>
      <c r="G23" s="8" t="str">
        <f>IF(A23="","",SUM(Данные!G23:R23))</f>
        <v/>
      </c>
      <c r="H23" s="8" t="str">
        <f t="shared" si="7"/>
        <v/>
      </c>
      <c r="I23" s="12" t="str">
        <f t="shared" si="8"/>
        <v/>
      </c>
      <c r="J23" s="12" t="str">
        <f t="shared" si="9"/>
        <v/>
      </c>
      <c r="K23" s="2" t="str">
        <f>IF(A23="","",IF(J23&lt;=Настройки!$B$4,"A",IF(J23&lt;=Настройки!$B$5,"B","C")))</f>
        <v/>
      </c>
      <c r="L23" s="8" t="str">
        <f>IF(A23="","",AVERAGE(Данные!G23:R23))</f>
        <v/>
      </c>
      <c r="M23" s="8" t="str">
        <f>IF(A23="","",_xludf.STDEV.P(Данные!G23:R23))</f>
        <v/>
      </c>
      <c r="N23" s="8" t="str">
        <f t="shared" si="10"/>
        <v/>
      </c>
      <c r="O23" s="11" t="str">
        <f>IF(A23="","",COUNTIF(Данные!G23:R23,"&gt;0"))</f>
        <v/>
      </c>
      <c r="P23" s="2" t="str">
        <f>IF(A23="","",IF(O23&lt;Настройки!$B$8,"Недостаточно данных",IF(N23&lt;=Настройки!$B$6,"X",IF(N23&lt;=Настройки!$B$7,"Y","Z"))))</f>
        <v/>
      </c>
      <c r="Q23" s="2" t="str">
        <f t="shared" si="11"/>
        <v/>
      </c>
      <c r="R23" s="2" t="str">
        <f t="shared" si="12"/>
        <v/>
      </c>
      <c r="S23" s="5" t="str">
        <f t="shared" si="13"/>
        <v/>
      </c>
      <c r="T23" s="2"/>
      <c r="U23" s="2"/>
      <c r="V23" s="2"/>
      <c r="W23" s="2"/>
      <c r="X23" s="2"/>
      <c r="Y23" s="2"/>
      <c r="Z23" s="2"/>
    </row>
    <row r="24" spans="1:26">
      <c r="A24" s="2" t="str">
        <f>IF(Данные!A24="","",Данные!A24)</f>
        <v/>
      </c>
      <c r="B24" s="2" t="str">
        <f>IF(Данные!A24="","",Данные!B24)</f>
        <v/>
      </c>
      <c r="C24" s="2" t="str">
        <f>IF(Данные!A24="","",Данные!C24)</f>
        <v/>
      </c>
      <c r="D24" s="2" t="str">
        <f>IF(Данные!A24="","",Данные!D24)</f>
        <v/>
      </c>
      <c r="E24" s="2" t="str">
        <f>IF(Данные!A24="","",Данные!E24)</f>
        <v/>
      </c>
      <c r="F24" s="8" t="str">
        <f>IF(Данные!A24="","",Данные!F24)</f>
        <v/>
      </c>
      <c r="G24" s="8" t="str">
        <f>IF(A24="","",SUM(Данные!G24:R24))</f>
        <v/>
      </c>
      <c r="H24" s="8" t="str">
        <f t="shared" si="7"/>
        <v/>
      </c>
      <c r="I24" s="12" t="str">
        <f t="shared" si="8"/>
        <v/>
      </c>
      <c r="J24" s="12" t="str">
        <f t="shared" si="9"/>
        <v/>
      </c>
      <c r="K24" s="2" t="str">
        <f>IF(A24="","",IF(J24&lt;=Настройки!$B$4,"A",IF(J24&lt;=Настройки!$B$5,"B","C")))</f>
        <v/>
      </c>
      <c r="L24" s="8" t="str">
        <f>IF(A24="","",AVERAGE(Данные!G24:R24))</f>
        <v/>
      </c>
      <c r="M24" s="8" t="str">
        <f>IF(A24="","",_xludf.STDEV.P(Данные!G24:R24))</f>
        <v/>
      </c>
      <c r="N24" s="8" t="str">
        <f t="shared" si="10"/>
        <v/>
      </c>
      <c r="O24" s="11" t="str">
        <f>IF(A24="","",COUNTIF(Данные!G24:R24,"&gt;0"))</f>
        <v/>
      </c>
      <c r="P24" s="2" t="str">
        <f>IF(A24="","",IF(O24&lt;Настройки!$B$8,"Недостаточно данных",IF(N24&lt;=Настройки!$B$6,"X",IF(N24&lt;=Настройки!$B$7,"Y","Z"))))</f>
        <v/>
      </c>
      <c r="Q24" s="2" t="str">
        <f t="shared" si="11"/>
        <v/>
      </c>
      <c r="R24" s="2" t="str">
        <f t="shared" si="12"/>
        <v/>
      </c>
      <c r="S24" s="5" t="str">
        <f t="shared" si="13"/>
        <v/>
      </c>
      <c r="T24" s="2"/>
      <c r="U24" s="2"/>
      <c r="V24" s="2"/>
      <c r="W24" s="2"/>
      <c r="X24" s="2"/>
      <c r="Y24" s="2"/>
      <c r="Z24" s="2"/>
    </row>
    <row r="25" spans="1:26">
      <c r="A25" s="2" t="str">
        <f>IF(Данные!A25="","",Данные!A25)</f>
        <v/>
      </c>
      <c r="B25" s="2" t="str">
        <f>IF(Данные!A25="","",Данные!B25)</f>
        <v/>
      </c>
      <c r="C25" s="2" t="str">
        <f>IF(Данные!A25="","",Данные!C25)</f>
        <v/>
      </c>
      <c r="D25" s="2" t="str">
        <f>IF(Данные!A25="","",Данные!D25)</f>
        <v/>
      </c>
      <c r="E25" s="2" t="str">
        <f>IF(Данные!A25="","",Данные!E25)</f>
        <v/>
      </c>
      <c r="F25" s="8" t="str">
        <f>IF(Данные!A25="","",Данные!F25)</f>
        <v/>
      </c>
      <c r="G25" s="8" t="str">
        <f>IF(A25="","",SUM(Данные!G25:R25))</f>
        <v/>
      </c>
      <c r="H25" s="8" t="str">
        <f t="shared" si="7"/>
        <v/>
      </c>
      <c r="I25" s="12" t="str">
        <f t="shared" si="8"/>
        <v/>
      </c>
      <c r="J25" s="12" t="str">
        <f t="shared" si="9"/>
        <v/>
      </c>
      <c r="K25" s="2" t="str">
        <f>IF(A25="","",IF(J25&lt;=Настройки!$B$4,"A",IF(J25&lt;=Настройки!$B$5,"B","C")))</f>
        <v/>
      </c>
      <c r="L25" s="8" t="str">
        <f>IF(A25="","",AVERAGE(Данные!G25:R25))</f>
        <v/>
      </c>
      <c r="M25" s="8" t="str">
        <f>IF(A25="","",_xludf.STDEV.P(Данные!G25:R25))</f>
        <v/>
      </c>
      <c r="N25" s="8" t="str">
        <f t="shared" si="10"/>
        <v/>
      </c>
      <c r="O25" s="11" t="str">
        <f>IF(A25="","",COUNTIF(Данные!G25:R25,"&gt;0"))</f>
        <v/>
      </c>
      <c r="P25" s="2" t="str">
        <f>IF(A25="","",IF(O25&lt;Настройки!$B$8,"Недостаточно данных",IF(N25&lt;=Настройки!$B$6,"X",IF(N25&lt;=Настройки!$B$7,"Y","Z"))))</f>
        <v/>
      </c>
      <c r="Q25" s="2" t="str">
        <f t="shared" si="11"/>
        <v/>
      </c>
      <c r="R25" s="2" t="str">
        <f t="shared" si="12"/>
        <v/>
      </c>
      <c r="S25" s="5" t="str">
        <f t="shared" si="13"/>
        <v/>
      </c>
      <c r="T25" s="2"/>
      <c r="U25" s="2"/>
      <c r="V25" s="2"/>
      <c r="W25" s="2"/>
      <c r="X25" s="2"/>
      <c r="Y25" s="2"/>
      <c r="Z25" s="2"/>
    </row>
    <row r="26" spans="1:26">
      <c r="A26" s="2" t="str">
        <f>IF(Данные!A26="","",Данные!A26)</f>
        <v/>
      </c>
      <c r="B26" s="2" t="str">
        <f>IF(Данные!A26="","",Данные!B26)</f>
        <v/>
      </c>
      <c r="C26" s="2" t="str">
        <f>IF(Данные!A26="","",Данные!C26)</f>
        <v/>
      </c>
      <c r="D26" s="2" t="str">
        <f>IF(Данные!A26="","",Данные!D26)</f>
        <v/>
      </c>
      <c r="E26" s="2" t="str">
        <f>IF(Данные!A26="","",Данные!E26)</f>
        <v/>
      </c>
      <c r="F26" s="8" t="str">
        <f>IF(Данные!A26="","",Данные!F26)</f>
        <v/>
      </c>
      <c r="G26" s="8" t="str">
        <f>IF(A26="","",SUM(Данные!G26:R26))</f>
        <v/>
      </c>
      <c r="H26" s="8" t="str">
        <f t="shared" si="7"/>
        <v/>
      </c>
      <c r="I26" s="12" t="str">
        <f t="shared" si="8"/>
        <v/>
      </c>
      <c r="J26" s="12" t="str">
        <f t="shared" si="9"/>
        <v/>
      </c>
      <c r="K26" s="2" t="str">
        <f>IF(A26="","",IF(J26&lt;=Настройки!$B$4,"A",IF(J26&lt;=Настройки!$B$5,"B","C")))</f>
        <v/>
      </c>
      <c r="L26" s="8" t="str">
        <f>IF(A26="","",AVERAGE(Данные!G26:R26))</f>
        <v/>
      </c>
      <c r="M26" s="8" t="str">
        <f>IF(A26="","",_xludf.STDEV.P(Данные!G26:R26))</f>
        <v/>
      </c>
      <c r="N26" s="8" t="str">
        <f t="shared" si="10"/>
        <v/>
      </c>
      <c r="O26" s="11" t="str">
        <f>IF(A26="","",COUNTIF(Данные!G26:R26,"&gt;0"))</f>
        <v/>
      </c>
      <c r="P26" s="2" t="str">
        <f>IF(A26="","",IF(O26&lt;Настройки!$B$8,"Недостаточно данных",IF(N26&lt;=Настройки!$B$6,"X",IF(N26&lt;=Настройки!$B$7,"Y","Z"))))</f>
        <v/>
      </c>
      <c r="Q26" s="2" t="str">
        <f t="shared" si="11"/>
        <v/>
      </c>
      <c r="R26" s="2" t="str">
        <f t="shared" si="12"/>
        <v/>
      </c>
      <c r="S26" s="5" t="str">
        <f t="shared" si="13"/>
        <v/>
      </c>
      <c r="T26" s="2"/>
      <c r="U26" s="2"/>
      <c r="V26" s="2"/>
      <c r="W26" s="2"/>
      <c r="X26" s="2"/>
      <c r="Y26" s="2"/>
      <c r="Z26" s="2"/>
    </row>
    <row r="27" spans="1:26">
      <c r="A27" s="2" t="str">
        <f>IF(Данные!A27="","",Данные!A27)</f>
        <v/>
      </c>
      <c r="B27" s="2" t="str">
        <f>IF(Данные!A27="","",Данные!B27)</f>
        <v/>
      </c>
      <c r="C27" s="2" t="str">
        <f>IF(Данные!A27="","",Данные!C27)</f>
        <v/>
      </c>
      <c r="D27" s="2" t="str">
        <f>IF(Данные!A27="","",Данные!D27)</f>
        <v/>
      </c>
      <c r="E27" s="2" t="str">
        <f>IF(Данные!A27="","",Данные!E27)</f>
        <v/>
      </c>
      <c r="F27" s="8" t="str">
        <f>IF(Данные!A27="","",Данные!F27)</f>
        <v/>
      </c>
      <c r="G27" s="8" t="str">
        <f>IF(A27="","",SUM(Данные!G27:R27))</f>
        <v/>
      </c>
      <c r="H27" s="8" t="str">
        <f t="shared" si="7"/>
        <v/>
      </c>
      <c r="I27" s="12" t="str">
        <f t="shared" si="8"/>
        <v/>
      </c>
      <c r="J27" s="12" t="str">
        <f t="shared" si="9"/>
        <v/>
      </c>
      <c r="K27" s="2" t="str">
        <f>IF(A27="","",IF(J27&lt;=Настройки!$B$4,"A",IF(J27&lt;=Настройки!$B$5,"B","C")))</f>
        <v/>
      </c>
      <c r="L27" s="8" t="str">
        <f>IF(A27="","",AVERAGE(Данные!G27:R27))</f>
        <v/>
      </c>
      <c r="M27" s="8" t="str">
        <f>IF(A27="","",_xludf.STDEV.P(Данные!G27:R27))</f>
        <v/>
      </c>
      <c r="N27" s="8" t="str">
        <f t="shared" si="10"/>
        <v/>
      </c>
      <c r="O27" s="11" t="str">
        <f>IF(A27="","",COUNTIF(Данные!G27:R27,"&gt;0"))</f>
        <v/>
      </c>
      <c r="P27" s="2" t="str">
        <f>IF(A27="","",IF(O27&lt;Настройки!$B$8,"Недостаточно данных",IF(N27&lt;=Настройки!$B$6,"X",IF(N27&lt;=Настройки!$B$7,"Y","Z"))))</f>
        <v/>
      </c>
      <c r="Q27" s="2" t="str">
        <f t="shared" si="11"/>
        <v/>
      </c>
      <c r="R27" s="2" t="str">
        <f t="shared" si="12"/>
        <v/>
      </c>
      <c r="S27" s="5" t="str">
        <f t="shared" si="13"/>
        <v/>
      </c>
      <c r="T27" s="2"/>
      <c r="U27" s="2"/>
      <c r="V27" s="2"/>
      <c r="W27" s="2"/>
      <c r="X27" s="2"/>
      <c r="Y27" s="2"/>
      <c r="Z27" s="2"/>
    </row>
    <row r="28" spans="1:26">
      <c r="A28" s="2" t="str">
        <f>IF(Данные!A28="","",Данные!A28)</f>
        <v/>
      </c>
      <c r="B28" s="2" t="str">
        <f>IF(Данные!A28="","",Данные!B28)</f>
        <v/>
      </c>
      <c r="C28" s="2" t="str">
        <f>IF(Данные!A28="","",Данные!C28)</f>
        <v/>
      </c>
      <c r="D28" s="2" t="str">
        <f>IF(Данные!A28="","",Данные!D28)</f>
        <v/>
      </c>
      <c r="E28" s="2" t="str">
        <f>IF(Данные!A28="","",Данные!E28)</f>
        <v/>
      </c>
      <c r="F28" s="8" t="str">
        <f>IF(Данные!A28="","",Данные!F28)</f>
        <v/>
      </c>
      <c r="G28" s="8" t="str">
        <f>IF(A28="","",SUM(Данные!G28:R28))</f>
        <v/>
      </c>
      <c r="H28" s="8" t="str">
        <f t="shared" si="7"/>
        <v/>
      </c>
      <c r="I28" s="12" t="str">
        <f t="shared" si="8"/>
        <v/>
      </c>
      <c r="J28" s="12" t="str">
        <f t="shared" si="9"/>
        <v/>
      </c>
      <c r="K28" s="2" t="str">
        <f>IF(A28="","",IF(J28&lt;=Настройки!$B$4,"A",IF(J28&lt;=Настройки!$B$5,"B","C")))</f>
        <v/>
      </c>
      <c r="L28" s="8" t="str">
        <f>IF(A28="","",AVERAGE(Данные!G28:R28))</f>
        <v/>
      </c>
      <c r="M28" s="8" t="str">
        <f>IF(A28="","",_xludf.STDEV.P(Данные!G28:R28))</f>
        <v/>
      </c>
      <c r="N28" s="8" t="str">
        <f t="shared" si="10"/>
        <v/>
      </c>
      <c r="O28" s="11" t="str">
        <f>IF(A28="","",COUNTIF(Данные!G28:R28,"&gt;0"))</f>
        <v/>
      </c>
      <c r="P28" s="2" t="str">
        <f>IF(A28="","",IF(O28&lt;Настройки!$B$8,"Недостаточно данных",IF(N28&lt;=Настройки!$B$6,"X",IF(N28&lt;=Настройки!$B$7,"Y","Z"))))</f>
        <v/>
      </c>
      <c r="Q28" s="2" t="str">
        <f t="shared" si="11"/>
        <v/>
      </c>
      <c r="R28" s="2" t="str">
        <f t="shared" si="12"/>
        <v/>
      </c>
      <c r="S28" s="5" t="str">
        <f t="shared" si="13"/>
        <v/>
      </c>
      <c r="T28" s="2"/>
      <c r="U28" s="2"/>
      <c r="V28" s="2"/>
      <c r="W28" s="2"/>
      <c r="X28" s="2"/>
      <c r="Y28" s="2"/>
      <c r="Z28" s="2"/>
    </row>
    <row r="29" spans="1:26">
      <c r="A29" s="2" t="str">
        <f>IF(Данные!A29="","",Данные!A29)</f>
        <v/>
      </c>
      <c r="B29" s="2" t="str">
        <f>IF(Данные!A29="","",Данные!B29)</f>
        <v/>
      </c>
      <c r="C29" s="2" t="str">
        <f>IF(Данные!A29="","",Данные!C29)</f>
        <v/>
      </c>
      <c r="D29" s="2" t="str">
        <f>IF(Данные!A29="","",Данные!D29)</f>
        <v/>
      </c>
      <c r="E29" s="2" t="str">
        <f>IF(Данные!A29="","",Данные!E29)</f>
        <v/>
      </c>
      <c r="F29" s="8" t="str">
        <f>IF(Данные!A29="","",Данные!F29)</f>
        <v/>
      </c>
      <c r="G29" s="8" t="str">
        <f>IF(A29="","",SUM(Данные!G29:R29))</f>
        <v/>
      </c>
      <c r="H29" s="8" t="str">
        <f t="shared" si="7"/>
        <v/>
      </c>
      <c r="I29" s="12" t="str">
        <f t="shared" si="8"/>
        <v/>
      </c>
      <c r="J29" s="12" t="str">
        <f t="shared" si="9"/>
        <v/>
      </c>
      <c r="K29" s="2" t="str">
        <f>IF(A29="","",IF(J29&lt;=Настройки!$B$4,"A",IF(J29&lt;=Настройки!$B$5,"B","C")))</f>
        <v/>
      </c>
      <c r="L29" s="8" t="str">
        <f>IF(A29="","",AVERAGE(Данные!G29:R29))</f>
        <v/>
      </c>
      <c r="M29" s="8" t="str">
        <f>IF(A29="","",_xludf.STDEV.P(Данные!G29:R29))</f>
        <v/>
      </c>
      <c r="N29" s="8" t="str">
        <f t="shared" si="10"/>
        <v/>
      </c>
      <c r="O29" s="11" t="str">
        <f>IF(A29="","",COUNTIF(Данные!G29:R29,"&gt;0"))</f>
        <v/>
      </c>
      <c r="P29" s="2" t="str">
        <f>IF(A29="","",IF(O29&lt;Настройки!$B$8,"Недостаточно данных",IF(N29&lt;=Настройки!$B$6,"X",IF(N29&lt;=Настройки!$B$7,"Y","Z"))))</f>
        <v/>
      </c>
      <c r="Q29" s="2" t="str">
        <f t="shared" si="11"/>
        <v/>
      </c>
      <c r="R29" s="2" t="str">
        <f t="shared" si="12"/>
        <v/>
      </c>
      <c r="S29" s="5" t="str">
        <f t="shared" si="13"/>
        <v/>
      </c>
      <c r="T29" s="2"/>
      <c r="U29" s="2"/>
      <c r="V29" s="2"/>
      <c r="W29" s="2"/>
      <c r="X29" s="2"/>
      <c r="Y29" s="2"/>
      <c r="Z29" s="2"/>
    </row>
    <row r="30" spans="1:26">
      <c r="A30" s="2" t="str">
        <f>IF(Данные!A30="","",Данные!A30)</f>
        <v/>
      </c>
      <c r="B30" s="2" t="str">
        <f>IF(Данные!A30="","",Данные!B30)</f>
        <v/>
      </c>
      <c r="C30" s="2" t="str">
        <f>IF(Данные!A30="","",Данные!C30)</f>
        <v/>
      </c>
      <c r="D30" s="2" t="str">
        <f>IF(Данные!A30="","",Данные!D30)</f>
        <v/>
      </c>
      <c r="E30" s="2" t="str">
        <f>IF(Данные!A30="","",Данные!E30)</f>
        <v/>
      </c>
      <c r="F30" s="8" t="str">
        <f>IF(Данные!A30="","",Данные!F30)</f>
        <v/>
      </c>
      <c r="G30" s="8" t="str">
        <f>IF(A30="","",SUM(Данные!G30:R30))</f>
        <v/>
      </c>
      <c r="H30" s="8" t="str">
        <f t="shared" si="7"/>
        <v/>
      </c>
      <c r="I30" s="12" t="str">
        <f t="shared" si="8"/>
        <v/>
      </c>
      <c r="J30" s="12" t="str">
        <f t="shared" si="9"/>
        <v/>
      </c>
      <c r="K30" s="2" t="str">
        <f>IF(A30="","",IF(J30&lt;=Настройки!$B$4,"A",IF(J30&lt;=Настройки!$B$5,"B","C")))</f>
        <v/>
      </c>
      <c r="L30" s="8" t="str">
        <f>IF(A30="","",AVERAGE(Данные!G30:R30))</f>
        <v/>
      </c>
      <c r="M30" s="8" t="str">
        <f>IF(A30="","",_xludf.STDEV.P(Данные!G30:R30))</f>
        <v/>
      </c>
      <c r="N30" s="8" t="str">
        <f t="shared" si="10"/>
        <v/>
      </c>
      <c r="O30" s="11" t="str">
        <f>IF(A30="","",COUNTIF(Данные!G30:R30,"&gt;0"))</f>
        <v/>
      </c>
      <c r="P30" s="2" t="str">
        <f>IF(A30="","",IF(O30&lt;Настройки!$B$8,"Недостаточно данных",IF(N30&lt;=Настройки!$B$6,"X",IF(N30&lt;=Настройки!$B$7,"Y","Z"))))</f>
        <v/>
      </c>
      <c r="Q30" s="2" t="str">
        <f t="shared" si="11"/>
        <v/>
      </c>
      <c r="R30" s="2" t="str">
        <f t="shared" si="12"/>
        <v/>
      </c>
      <c r="S30" s="5" t="str">
        <f t="shared" si="13"/>
        <v/>
      </c>
      <c r="T30" s="2"/>
      <c r="U30" s="2"/>
      <c r="V30" s="2"/>
      <c r="W30" s="2"/>
      <c r="X30" s="2"/>
      <c r="Y30" s="2"/>
      <c r="Z30" s="2"/>
    </row>
    <row r="31" spans="1:26">
      <c r="A31" s="2" t="str">
        <f>IF(Данные!A31="","",Данные!A31)</f>
        <v/>
      </c>
      <c r="B31" s="2" t="str">
        <f>IF(Данные!A31="","",Данные!B31)</f>
        <v/>
      </c>
      <c r="C31" s="2" t="str">
        <f>IF(Данные!A31="","",Данные!C31)</f>
        <v/>
      </c>
      <c r="D31" s="2" t="str">
        <f>IF(Данные!A31="","",Данные!D31)</f>
        <v/>
      </c>
      <c r="E31" s="2" t="str">
        <f>IF(Данные!A31="","",Данные!E31)</f>
        <v/>
      </c>
      <c r="F31" s="8" t="str">
        <f>IF(Данные!A31="","",Данные!F31)</f>
        <v/>
      </c>
      <c r="G31" s="8" t="str">
        <f>IF(A31="","",SUM(Данные!G31:R31))</f>
        <v/>
      </c>
      <c r="H31" s="8" t="str">
        <f t="shared" si="7"/>
        <v/>
      </c>
      <c r="I31" s="12" t="str">
        <f t="shared" si="8"/>
        <v/>
      </c>
      <c r="J31" s="12" t="str">
        <f t="shared" si="9"/>
        <v/>
      </c>
      <c r="K31" s="2" t="str">
        <f>IF(A31="","",IF(J31&lt;=Настройки!$B$4,"A",IF(J31&lt;=Настройки!$B$5,"B","C")))</f>
        <v/>
      </c>
      <c r="L31" s="8" t="str">
        <f>IF(A31="","",AVERAGE(Данные!G31:R31))</f>
        <v/>
      </c>
      <c r="M31" s="8" t="str">
        <f>IF(A31="","",_xludf.STDEV.P(Данные!G31:R31))</f>
        <v/>
      </c>
      <c r="N31" s="8" t="str">
        <f t="shared" si="10"/>
        <v/>
      </c>
      <c r="O31" s="11" t="str">
        <f>IF(A31="","",COUNTIF(Данные!G31:R31,"&gt;0"))</f>
        <v/>
      </c>
      <c r="P31" s="2" t="str">
        <f>IF(A31="","",IF(O31&lt;Настройки!$B$8,"Недостаточно данных",IF(N31&lt;=Настройки!$B$6,"X",IF(N31&lt;=Настройки!$B$7,"Y","Z"))))</f>
        <v/>
      </c>
      <c r="Q31" s="2" t="str">
        <f t="shared" si="11"/>
        <v/>
      </c>
      <c r="R31" s="2" t="str">
        <f t="shared" si="12"/>
        <v/>
      </c>
      <c r="S31" s="5" t="str">
        <f t="shared" si="13"/>
        <v/>
      </c>
      <c r="T31" s="2"/>
      <c r="U31" s="2"/>
      <c r="V31" s="2"/>
      <c r="W31" s="2"/>
      <c r="X31" s="2"/>
      <c r="Y31" s="2"/>
      <c r="Z31" s="2"/>
    </row>
    <row r="32" spans="1:26">
      <c r="A32" s="2" t="str">
        <f>IF(Данные!A32="","",Данные!A32)</f>
        <v/>
      </c>
      <c r="B32" s="2" t="str">
        <f>IF(Данные!A32="","",Данные!B32)</f>
        <v/>
      </c>
      <c r="C32" s="2" t="str">
        <f>IF(Данные!A32="","",Данные!C32)</f>
        <v/>
      </c>
      <c r="D32" s="2" t="str">
        <f>IF(Данные!A32="","",Данные!D32)</f>
        <v/>
      </c>
      <c r="E32" s="2" t="str">
        <f>IF(Данные!A32="","",Данные!E32)</f>
        <v/>
      </c>
      <c r="F32" s="8" t="str">
        <f>IF(Данные!A32="","",Данные!F32)</f>
        <v/>
      </c>
      <c r="G32" s="8" t="str">
        <f>IF(A32="","",SUM(Данные!G32:R32))</f>
        <v/>
      </c>
      <c r="H32" s="8" t="str">
        <f t="shared" si="7"/>
        <v/>
      </c>
      <c r="I32" s="12" t="str">
        <f t="shared" si="8"/>
        <v/>
      </c>
      <c r="J32" s="12" t="str">
        <f t="shared" si="9"/>
        <v/>
      </c>
      <c r="K32" s="2" t="str">
        <f>IF(A32="","",IF(J32&lt;=Настройки!$B$4,"A",IF(J32&lt;=Настройки!$B$5,"B","C")))</f>
        <v/>
      </c>
      <c r="L32" s="8" t="str">
        <f>IF(A32="","",AVERAGE(Данные!G32:R32))</f>
        <v/>
      </c>
      <c r="M32" s="8" t="str">
        <f>IF(A32="","",_xludf.STDEV.P(Данные!G32:R32))</f>
        <v/>
      </c>
      <c r="N32" s="8" t="str">
        <f t="shared" si="10"/>
        <v/>
      </c>
      <c r="O32" s="11" t="str">
        <f>IF(A32="","",COUNTIF(Данные!G32:R32,"&gt;0"))</f>
        <v/>
      </c>
      <c r="P32" s="2" t="str">
        <f>IF(A32="","",IF(O32&lt;Настройки!$B$8,"Недостаточно данных",IF(N32&lt;=Настройки!$B$6,"X",IF(N32&lt;=Настройки!$B$7,"Y","Z"))))</f>
        <v/>
      </c>
      <c r="Q32" s="2" t="str">
        <f t="shared" si="11"/>
        <v/>
      </c>
      <c r="R32" s="2" t="str">
        <f t="shared" si="12"/>
        <v/>
      </c>
      <c r="S32" s="5" t="str">
        <f t="shared" si="13"/>
        <v/>
      </c>
      <c r="T32" s="2"/>
      <c r="U32" s="2"/>
      <c r="V32" s="2"/>
      <c r="W32" s="2"/>
      <c r="X32" s="2"/>
      <c r="Y32" s="2"/>
      <c r="Z32" s="2"/>
    </row>
    <row r="33" spans="1:26">
      <c r="A33" s="2" t="str">
        <f>IF(Данные!A33="","",Данные!A33)</f>
        <v/>
      </c>
      <c r="B33" s="2" t="str">
        <f>IF(Данные!A33="","",Данные!B33)</f>
        <v/>
      </c>
      <c r="C33" s="2" t="str">
        <f>IF(Данные!A33="","",Данные!C33)</f>
        <v/>
      </c>
      <c r="D33" s="2" t="str">
        <f>IF(Данные!A33="","",Данные!D33)</f>
        <v/>
      </c>
      <c r="E33" s="2" t="str">
        <f>IF(Данные!A33="","",Данные!E33)</f>
        <v/>
      </c>
      <c r="F33" s="8" t="str">
        <f>IF(Данные!A33="","",Данные!F33)</f>
        <v/>
      </c>
      <c r="G33" s="8" t="str">
        <f>IF(A33="","",SUM(Данные!G33:R33))</f>
        <v/>
      </c>
      <c r="H33" s="8" t="str">
        <f t="shared" si="7"/>
        <v/>
      </c>
      <c r="I33" s="12" t="str">
        <f t="shared" si="8"/>
        <v/>
      </c>
      <c r="J33" s="12" t="str">
        <f t="shared" si="9"/>
        <v/>
      </c>
      <c r="K33" s="2" t="str">
        <f>IF(A33="","",IF(J33&lt;=Настройки!$B$4,"A",IF(J33&lt;=Настройки!$B$5,"B","C")))</f>
        <v/>
      </c>
      <c r="L33" s="8" t="str">
        <f>IF(A33="","",AVERAGE(Данные!G33:R33))</f>
        <v/>
      </c>
      <c r="M33" s="8" t="str">
        <f>IF(A33="","",_xludf.STDEV.P(Данные!G33:R33))</f>
        <v/>
      </c>
      <c r="N33" s="8" t="str">
        <f t="shared" si="10"/>
        <v/>
      </c>
      <c r="O33" s="11" t="str">
        <f>IF(A33="","",COUNTIF(Данные!G33:R33,"&gt;0"))</f>
        <v/>
      </c>
      <c r="P33" s="2" t="str">
        <f>IF(A33="","",IF(O33&lt;Настройки!$B$8,"Недостаточно данных",IF(N33&lt;=Настройки!$B$6,"X",IF(N33&lt;=Настройки!$B$7,"Y","Z"))))</f>
        <v/>
      </c>
      <c r="Q33" s="2" t="str">
        <f t="shared" si="11"/>
        <v/>
      </c>
      <c r="R33" s="2" t="str">
        <f t="shared" si="12"/>
        <v/>
      </c>
      <c r="S33" s="5" t="str">
        <f t="shared" si="13"/>
        <v/>
      </c>
      <c r="T33" s="2"/>
      <c r="U33" s="2"/>
      <c r="V33" s="2"/>
      <c r="W33" s="2"/>
      <c r="X33" s="2"/>
      <c r="Y33" s="2"/>
      <c r="Z33" s="2"/>
    </row>
    <row r="34" spans="1:26">
      <c r="A34" s="2" t="str">
        <f>IF(Данные!A34="","",Данные!A34)</f>
        <v/>
      </c>
      <c r="B34" s="2" t="str">
        <f>IF(Данные!A34="","",Данные!B34)</f>
        <v/>
      </c>
      <c r="C34" s="2" t="str">
        <f>IF(Данные!A34="","",Данные!C34)</f>
        <v/>
      </c>
      <c r="D34" s="2" t="str">
        <f>IF(Данные!A34="","",Данные!D34)</f>
        <v/>
      </c>
      <c r="E34" s="2" t="str">
        <f>IF(Данные!A34="","",Данные!E34)</f>
        <v/>
      </c>
      <c r="F34" s="8" t="str">
        <f>IF(Данные!A34="","",Данные!F34)</f>
        <v/>
      </c>
      <c r="G34" s="8" t="str">
        <f>IF(A34="","",SUM(Данные!G34:R34))</f>
        <v/>
      </c>
      <c r="H34" s="8" t="str">
        <f t="shared" si="7"/>
        <v/>
      </c>
      <c r="I34" s="12" t="str">
        <f t="shared" si="8"/>
        <v/>
      </c>
      <c r="J34" s="12" t="str">
        <f t="shared" si="9"/>
        <v/>
      </c>
      <c r="K34" s="2" t="str">
        <f>IF(A34="","",IF(J34&lt;=Настройки!$B$4,"A",IF(J34&lt;=Настройки!$B$5,"B","C")))</f>
        <v/>
      </c>
      <c r="L34" s="8" t="str">
        <f>IF(A34="","",AVERAGE(Данные!G34:R34))</f>
        <v/>
      </c>
      <c r="M34" s="8" t="str">
        <f>IF(A34="","",_xludf.STDEV.P(Данные!G34:R34))</f>
        <v/>
      </c>
      <c r="N34" s="8" t="str">
        <f t="shared" si="10"/>
        <v/>
      </c>
      <c r="O34" s="11" t="str">
        <f>IF(A34="","",COUNTIF(Данные!G34:R34,"&gt;0"))</f>
        <v/>
      </c>
      <c r="P34" s="2" t="str">
        <f>IF(A34="","",IF(O34&lt;Настройки!$B$8,"Недостаточно данных",IF(N34&lt;=Настройки!$B$6,"X",IF(N34&lt;=Настройки!$B$7,"Y","Z"))))</f>
        <v/>
      </c>
      <c r="Q34" s="2" t="str">
        <f t="shared" si="11"/>
        <v/>
      </c>
      <c r="R34" s="2" t="str">
        <f t="shared" si="12"/>
        <v/>
      </c>
      <c r="S34" s="5" t="str">
        <f t="shared" si="13"/>
        <v/>
      </c>
      <c r="T34" s="2"/>
      <c r="U34" s="2"/>
      <c r="V34" s="2"/>
      <c r="W34" s="2"/>
      <c r="X34" s="2"/>
      <c r="Y34" s="2"/>
      <c r="Z34" s="2"/>
    </row>
    <row r="35" spans="1:26">
      <c r="A35" s="2" t="str">
        <f>IF(Данные!A35="","",Данные!A35)</f>
        <v/>
      </c>
      <c r="B35" s="2" t="str">
        <f>IF(Данные!A35="","",Данные!B35)</f>
        <v/>
      </c>
      <c r="C35" s="2" t="str">
        <f>IF(Данные!A35="","",Данные!C35)</f>
        <v/>
      </c>
      <c r="D35" s="2" t="str">
        <f>IF(Данные!A35="","",Данные!D35)</f>
        <v/>
      </c>
      <c r="E35" s="2" t="str">
        <f>IF(Данные!A35="","",Данные!E35)</f>
        <v/>
      </c>
      <c r="F35" s="8" t="str">
        <f>IF(Данные!A35="","",Данные!F35)</f>
        <v/>
      </c>
      <c r="G35" s="8" t="str">
        <f>IF(A35="","",SUM(Данные!G35:R35))</f>
        <v/>
      </c>
      <c r="H35" s="8" t="str">
        <f t="shared" si="7"/>
        <v/>
      </c>
      <c r="I35" s="12" t="str">
        <f t="shared" si="8"/>
        <v/>
      </c>
      <c r="J35" s="12" t="str">
        <f t="shared" si="9"/>
        <v/>
      </c>
      <c r="K35" s="2" t="str">
        <f>IF(A35="","",IF(J35&lt;=Настройки!$B$4,"A",IF(J35&lt;=Настройки!$B$5,"B","C")))</f>
        <v/>
      </c>
      <c r="L35" s="8" t="str">
        <f>IF(A35="","",AVERAGE(Данные!G35:R35))</f>
        <v/>
      </c>
      <c r="M35" s="8" t="str">
        <f>IF(A35="","",_xludf.STDEV.P(Данные!G35:R35))</f>
        <v/>
      </c>
      <c r="N35" s="8" t="str">
        <f t="shared" si="10"/>
        <v/>
      </c>
      <c r="O35" s="11" t="str">
        <f>IF(A35="","",COUNTIF(Данные!G35:R35,"&gt;0"))</f>
        <v/>
      </c>
      <c r="P35" s="2" t="str">
        <f>IF(A35="","",IF(O35&lt;Настройки!$B$8,"Недостаточно данных",IF(N35&lt;=Настройки!$B$6,"X",IF(N35&lt;=Настройки!$B$7,"Y","Z"))))</f>
        <v/>
      </c>
      <c r="Q35" s="2" t="str">
        <f t="shared" si="11"/>
        <v/>
      </c>
      <c r="R35" s="2" t="str">
        <f t="shared" si="12"/>
        <v/>
      </c>
      <c r="S35" s="5" t="str">
        <f t="shared" si="13"/>
        <v/>
      </c>
      <c r="T35" s="2"/>
      <c r="U35" s="2"/>
      <c r="V35" s="2"/>
      <c r="W35" s="2"/>
      <c r="X35" s="2"/>
      <c r="Y35" s="2"/>
      <c r="Z35" s="2"/>
    </row>
    <row r="36" spans="1:26">
      <c r="A36" s="2" t="str">
        <f>IF(Данные!A36="","",Данные!A36)</f>
        <v/>
      </c>
      <c r="B36" s="2" t="str">
        <f>IF(Данные!A36="","",Данные!B36)</f>
        <v/>
      </c>
      <c r="C36" s="2" t="str">
        <f>IF(Данные!A36="","",Данные!C36)</f>
        <v/>
      </c>
      <c r="D36" s="2" t="str">
        <f>IF(Данные!A36="","",Данные!D36)</f>
        <v/>
      </c>
      <c r="E36" s="2" t="str">
        <f>IF(Данные!A36="","",Данные!E36)</f>
        <v/>
      </c>
      <c r="F36" s="8" t="str">
        <f>IF(Данные!A36="","",Данные!F36)</f>
        <v/>
      </c>
      <c r="G36" s="8" t="str">
        <f>IF(A36="","",SUM(Данные!G36:R36))</f>
        <v/>
      </c>
      <c r="H36" s="8" t="str">
        <f t="shared" si="7"/>
        <v/>
      </c>
      <c r="I36" s="12" t="str">
        <f t="shared" si="8"/>
        <v/>
      </c>
      <c r="J36" s="12" t="str">
        <f t="shared" si="9"/>
        <v/>
      </c>
      <c r="K36" s="2" t="str">
        <f>IF(A36="","",IF(J36&lt;=Настройки!$B$4,"A",IF(J36&lt;=Настройки!$B$5,"B","C")))</f>
        <v/>
      </c>
      <c r="L36" s="8" t="str">
        <f>IF(A36="","",AVERAGE(Данные!G36:R36))</f>
        <v/>
      </c>
      <c r="M36" s="8" t="str">
        <f>IF(A36="","",_xludf.STDEV.P(Данные!G36:R36))</f>
        <v/>
      </c>
      <c r="N36" s="8" t="str">
        <f t="shared" si="10"/>
        <v/>
      </c>
      <c r="O36" s="11" t="str">
        <f>IF(A36="","",COUNTIF(Данные!G36:R36,"&gt;0"))</f>
        <v/>
      </c>
      <c r="P36" s="2" t="str">
        <f>IF(A36="","",IF(O36&lt;Настройки!$B$8,"Недостаточно данных",IF(N36&lt;=Настройки!$B$6,"X",IF(N36&lt;=Настройки!$B$7,"Y","Z"))))</f>
        <v/>
      </c>
      <c r="Q36" s="2" t="str">
        <f t="shared" si="11"/>
        <v/>
      </c>
      <c r="R36" s="2" t="str">
        <f t="shared" si="12"/>
        <v/>
      </c>
      <c r="S36" s="5" t="str">
        <f t="shared" si="13"/>
        <v/>
      </c>
      <c r="T36" s="2"/>
      <c r="U36" s="2"/>
      <c r="V36" s="2"/>
      <c r="W36" s="2"/>
      <c r="X36" s="2"/>
      <c r="Y36" s="2"/>
      <c r="Z36" s="2"/>
    </row>
    <row r="37" spans="1:26">
      <c r="A37" s="2" t="str">
        <f>IF(Данные!A37="","",Данные!A37)</f>
        <v/>
      </c>
      <c r="B37" s="2" t="str">
        <f>IF(Данные!A37="","",Данные!B37)</f>
        <v/>
      </c>
      <c r="C37" s="2" t="str">
        <f>IF(Данные!A37="","",Данные!C37)</f>
        <v/>
      </c>
      <c r="D37" s="2" t="str">
        <f>IF(Данные!A37="","",Данные!D37)</f>
        <v/>
      </c>
      <c r="E37" s="2" t="str">
        <f>IF(Данные!A37="","",Данные!E37)</f>
        <v/>
      </c>
      <c r="F37" s="8" t="str">
        <f>IF(Данные!A37="","",Данные!F37)</f>
        <v/>
      </c>
      <c r="G37" s="8" t="str">
        <f>IF(A37="","",SUM(Данные!G37:R37))</f>
        <v/>
      </c>
      <c r="H37" s="8" t="str">
        <f t="shared" si="7"/>
        <v/>
      </c>
      <c r="I37" s="12" t="str">
        <f t="shared" si="8"/>
        <v/>
      </c>
      <c r="J37" s="12" t="str">
        <f t="shared" si="9"/>
        <v/>
      </c>
      <c r="K37" s="2" t="str">
        <f>IF(A37="","",IF(J37&lt;=Настройки!$B$4,"A",IF(J37&lt;=Настройки!$B$5,"B","C")))</f>
        <v/>
      </c>
      <c r="L37" s="8" t="str">
        <f>IF(A37="","",AVERAGE(Данные!G37:R37))</f>
        <v/>
      </c>
      <c r="M37" s="8" t="str">
        <f>IF(A37="","",_xludf.STDEV.P(Данные!G37:R37))</f>
        <v/>
      </c>
      <c r="N37" s="8" t="str">
        <f t="shared" si="10"/>
        <v/>
      </c>
      <c r="O37" s="11" t="str">
        <f>IF(A37="","",COUNTIF(Данные!G37:R37,"&gt;0"))</f>
        <v/>
      </c>
      <c r="P37" s="2" t="str">
        <f>IF(A37="","",IF(O37&lt;Настройки!$B$8,"Недостаточно данных",IF(N37&lt;=Настройки!$B$6,"X",IF(N37&lt;=Настройки!$B$7,"Y","Z"))))</f>
        <v/>
      </c>
      <c r="Q37" s="2" t="str">
        <f t="shared" si="11"/>
        <v/>
      </c>
      <c r="R37" s="2" t="str">
        <f t="shared" si="12"/>
        <v/>
      </c>
      <c r="S37" s="5" t="str">
        <f t="shared" si="13"/>
        <v/>
      </c>
      <c r="T37" s="2"/>
      <c r="U37" s="2"/>
      <c r="V37" s="2"/>
      <c r="W37" s="2"/>
      <c r="X37" s="2"/>
      <c r="Y37" s="2"/>
      <c r="Z37" s="2"/>
    </row>
    <row r="38" spans="1:26">
      <c r="A38" s="2" t="str">
        <f>IF(Данные!A38="","",Данные!A38)</f>
        <v/>
      </c>
      <c r="B38" s="2" t="str">
        <f>IF(Данные!A38="","",Данные!B38)</f>
        <v/>
      </c>
      <c r="C38" s="2" t="str">
        <f>IF(Данные!A38="","",Данные!C38)</f>
        <v/>
      </c>
      <c r="D38" s="2" t="str">
        <f>IF(Данные!A38="","",Данные!D38)</f>
        <v/>
      </c>
      <c r="E38" s="2" t="str">
        <f>IF(Данные!A38="","",Данные!E38)</f>
        <v/>
      </c>
      <c r="F38" s="8" t="str">
        <f>IF(Данные!A38="","",Данные!F38)</f>
        <v/>
      </c>
      <c r="G38" s="8" t="str">
        <f>IF(A38="","",SUM(Данные!G38:R38))</f>
        <v/>
      </c>
      <c r="H38" s="8" t="str">
        <f t="shared" si="7"/>
        <v/>
      </c>
      <c r="I38" s="12" t="str">
        <f t="shared" si="8"/>
        <v/>
      </c>
      <c r="J38" s="12" t="str">
        <f t="shared" si="9"/>
        <v/>
      </c>
      <c r="K38" s="2" t="str">
        <f>IF(A38="","",IF(J38&lt;=Настройки!$B$4,"A",IF(J38&lt;=Настройки!$B$5,"B","C")))</f>
        <v/>
      </c>
      <c r="L38" s="8" t="str">
        <f>IF(A38="","",AVERAGE(Данные!G38:R38))</f>
        <v/>
      </c>
      <c r="M38" s="8" t="str">
        <f>IF(A38="","",_xludf.STDEV.P(Данные!G38:R38))</f>
        <v/>
      </c>
      <c r="N38" s="8" t="str">
        <f t="shared" si="10"/>
        <v/>
      </c>
      <c r="O38" s="11" t="str">
        <f>IF(A38="","",COUNTIF(Данные!G38:R38,"&gt;0"))</f>
        <v/>
      </c>
      <c r="P38" s="2" t="str">
        <f>IF(A38="","",IF(O38&lt;Настройки!$B$8,"Недостаточно данных",IF(N38&lt;=Настройки!$B$6,"X",IF(N38&lt;=Настройки!$B$7,"Y","Z"))))</f>
        <v/>
      </c>
      <c r="Q38" s="2" t="str">
        <f t="shared" si="11"/>
        <v/>
      </c>
      <c r="R38" s="2" t="str">
        <f t="shared" si="12"/>
        <v/>
      </c>
      <c r="S38" s="5" t="str">
        <f t="shared" si="13"/>
        <v/>
      </c>
      <c r="T38" s="2"/>
      <c r="U38" s="2"/>
      <c r="V38" s="2"/>
      <c r="W38" s="2"/>
      <c r="X38" s="2"/>
      <c r="Y38" s="2"/>
      <c r="Z38" s="2"/>
    </row>
    <row r="39" spans="1:26">
      <c r="A39" s="2" t="str">
        <f>IF(Данные!A39="","",Данные!A39)</f>
        <v/>
      </c>
      <c r="B39" s="2" t="str">
        <f>IF(Данные!A39="","",Данные!B39)</f>
        <v/>
      </c>
      <c r="C39" s="2" t="str">
        <f>IF(Данные!A39="","",Данные!C39)</f>
        <v/>
      </c>
      <c r="D39" s="2" t="str">
        <f>IF(Данные!A39="","",Данные!D39)</f>
        <v/>
      </c>
      <c r="E39" s="2" t="str">
        <f>IF(Данные!A39="","",Данные!E39)</f>
        <v/>
      </c>
      <c r="F39" s="8" t="str">
        <f>IF(Данные!A39="","",Данные!F39)</f>
        <v/>
      </c>
      <c r="G39" s="8" t="str">
        <f>IF(A39="","",SUM(Данные!G39:R39))</f>
        <v/>
      </c>
      <c r="H39" s="8" t="str">
        <f t="shared" si="7"/>
        <v/>
      </c>
      <c r="I39" s="12" t="str">
        <f t="shared" si="8"/>
        <v/>
      </c>
      <c r="J39" s="12" t="str">
        <f t="shared" si="9"/>
        <v/>
      </c>
      <c r="K39" s="2" t="str">
        <f>IF(A39="","",IF(J39&lt;=Настройки!$B$4,"A",IF(J39&lt;=Настройки!$B$5,"B","C")))</f>
        <v/>
      </c>
      <c r="L39" s="8" t="str">
        <f>IF(A39="","",AVERAGE(Данные!G39:R39))</f>
        <v/>
      </c>
      <c r="M39" s="8" t="str">
        <f>IF(A39="","",_xludf.STDEV.P(Данные!G39:R39))</f>
        <v/>
      </c>
      <c r="N39" s="8" t="str">
        <f t="shared" si="10"/>
        <v/>
      </c>
      <c r="O39" s="11" t="str">
        <f>IF(A39="","",COUNTIF(Данные!G39:R39,"&gt;0"))</f>
        <v/>
      </c>
      <c r="P39" s="2" t="str">
        <f>IF(A39="","",IF(O39&lt;Настройки!$B$8,"Недостаточно данных",IF(N39&lt;=Настройки!$B$6,"X",IF(N39&lt;=Настройки!$B$7,"Y","Z"))))</f>
        <v/>
      </c>
      <c r="Q39" s="2" t="str">
        <f t="shared" si="11"/>
        <v/>
      </c>
      <c r="R39" s="2" t="str">
        <f t="shared" si="12"/>
        <v/>
      </c>
      <c r="S39" s="5" t="str">
        <f t="shared" si="13"/>
        <v/>
      </c>
      <c r="T39" s="2"/>
      <c r="U39" s="2"/>
      <c r="V39" s="2"/>
      <c r="W39" s="2"/>
      <c r="X39" s="2"/>
      <c r="Y39" s="2"/>
      <c r="Z39" s="2"/>
    </row>
    <row r="40" spans="1:26">
      <c r="A40" s="2" t="str">
        <f>IF(Данные!A40="","",Данные!A40)</f>
        <v/>
      </c>
      <c r="B40" s="2" t="str">
        <f>IF(Данные!A40="","",Данные!B40)</f>
        <v/>
      </c>
      <c r="C40" s="2" t="str">
        <f>IF(Данные!A40="","",Данные!C40)</f>
        <v/>
      </c>
      <c r="D40" s="2" t="str">
        <f>IF(Данные!A40="","",Данные!D40)</f>
        <v/>
      </c>
      <c r="E40" s="2" t="str">
        <f>IF(Данные!A40="","",Данные!E40)</f>
        <v/>
      </c>
      <c r="F40" s="8" t="str">
        <f>IF(Данные!A40="","",Данные!F40)</f>
        <v/>
      </c>
      <c r="G40" s="8" t="str">
        <f>IF(A40="","",SUM(Данные!G40:R40))</f>
        <v/>
      </c>
      <c r="H40" s="8" t="str">
        <f t="shared" si="7"/>
        <v/>
      </c>
      <c r="I40" s="12" t="str">
        <f t="shared" si="8"/>
        <v/>
      </c>
      <c r="J40" s="12" t="str">
        <f t="shared" si="9"/>
        <v/>
      </c>
      <c r="K40" s="2" t="str">
        <f>IF(A40="","",IF(J40&lt;=Настройки!$B$4,"A",IF(J40&lt;=Настройки!$B$5,"B","C")))</f>
        <v/>
      </c>
      <c r="L40" s="8" t="str">
        <f>IF(A40="","",AVERAGE(Данные!G40:R40))</f>
        <v/>
      </c>
      <c r="M40" s="8" t="str">
        <f>IF(A40="","",_xludf.STDEV.P(Данные!G40:R40))</f>
        <v/>
      </c>
      <c r="N40" s="8" t="str">
        <f t="shared" si="10"/>
        <v/>
      </c>
      <c r="O40" s="11" t="str">
        <f>IF(A40="","",COUNTIF(Данные!G40:R40,"&gt;0"))</f>
        <v/>
      </c>
      <c r="P40" s="2" t="str">
        <f>IF(A40="","",IF(O40&lt;Настройки!$B$8,"Недостаточно данных",IF(N40&lt;=Настройки!$B$6,"X",IF(N40&lt;=Настройки!$B$7,"Y","Z"))))</f>
        <v/>
      </c>
      <c r="Q40" s="2" t="str">
        <f t="shared" si="11"/>
        <v/>
      </c>
      <c r="R40" s="2" t="str">
        <f t="shared" si="12"/>
        <v/>
      </c>
      <c r="S40" s="5" t="str">
        <f t="shared" si="13"/>
        <v/>
      </c>
      <c r="T40" s="2"/>
      <c r="U40" s="2"/>
      <c r="V40" s="2"/>
      <c r="W40" s="2"/>
      <c r="X40" s="2"/>
      <c r="Y40" s="2"/>
      <c r="Z40" s="2"/>
    </row>
    <row r="41" spans="1:26">
      <c r="A41" s="2" t="str">
        <f>IF(Данные!A41="","",Данные!A41)</f>
        <v/>
      </c>
      <c r="B41" s="2" t="str">
        <f>IF(Данные!A41="","",Данные!B41)</f>
        <v/>
      </c>
      <c r="C41" s="2" t="str">
        <f>IF(Данные!A41="","",Данные!C41)</f>
        <v/>
      </c>
      <c r="D41" s="2" t="str">
        <f>IF(Данные!A41="","",Данные!D41)</f>
        <v/>
      </c>
      <c r="E41" s="2" t="str">
        <f>IF(Данные!A41="","",Данные!E41)</f>
        <v/>
      </c>
      <c r="F41" s="8" t="str">
        <f>IF(Данные!A41="","",Данные!F41)</f>
        <v/>
      </c>
      <c r="G41" s="8" t="str">
        <f>IF(A41="","",SUM(Данные!G41:R41))</f>
        <v/>
      </c>
      <c r="H41" s="8" t="str">
        <f t="shared" si="7"/>
        <v/>
      </c>
      <c r="I41" s="12" t="str">
        <f t="shared" si="8"/>
        <v/>
      </c>
      <c r="J41" s="12" t="str">
        <f t="shared" si="9"/>
        <v/>
      </c>
      <c r="K41" s="2" t="str">
        <f>IF(A41="","",IF(J41&lt;=Настройки!$B$4,"A",IF(J41&lt;=Настройки!$B$5,"B","C")))</f>
        <v/>
      </c>
      <c r="L41" s="8" t="str">
        <f>IF(A41="","",AVERAGE(Данные!G41:R41))</f>
        <v/>
      </c>
      <c r="M41" s="8" t="str">
        <f>IF(A41="","",_xludf.STDEV.P(Данные!G41:R41))</f>
        <v/>
      </c>
      <c r="N41" s="8" t="str">
        <f t="shared" si="10"/>
        <v/>
      </c>
      <c r="O41" s="11" t="str">
        <f>IF(A41="","",COUNTIF(Данные!G41:R41,"&gt;0"))</f>
        <v/>
      </c>
      <c r="P41" s="2" t="str">
        <f>IF(A41="","",IF(O41&lt;Настройки!$B$8,"Недостаточно данных",IF(N41&lt;=Настройки!$B$6,"X",IF(N41&lt;=Настройки!$B$7,"Y","Z"))))</f>
        <v/>
      </c>
      <c r="Q41" s="2" t="str">
        <f t="shared" si="11"/>
        <v/>
      </c>
      <c r="R41" s="2" t="str">
        <f t="shared" si="12"/>
        <v/>
      </c>
      <c r="S41" s="5" t="str">
        <f t="shared" si="13"/>
        <v/>
      </c>
      <c r="T41" s="2"/>
      <c r="U41" s="2"/>
      <c r="V41" s="2"/>
      <c r="W41" s="2"/>
      <c r="X41" s="2"/>
      <c r="Y41" s="2"/>
      <c r="Z41" s="2"/>
    </row>
    <row r="42" spans="1:26">
      <c r="A42" s="2" t="str">
        <f>IF(Данные!A42="","",Данные!A42)</f>
        <v/>
      </c>
      <c r="B42" s="2" t="str">
        <f>IF(Данные!A42="","",Данные!B42)</f>
        <v/>
      </c>
      <c r="C42" s="2" t="str">
        <f>IF(Данные!A42="","",Данные!C42)</f>
        <v/>
      </c>
      <c r="D42" s="2" t="str">
        <f>IF(Данные!A42="","",Данные!D42)</f>
        <v/>
      </c>
      <c r="E42" s="2" t="str">
        <f>IF(Данные!A42="","",Данные!E42)</f>
        <v/>
      </c>
      <c r="F42" s="8" t="str">
        <f>IF(Данные!A42="","",Данные!F42)</f>
        <v/>
      </c>
      <c r="G42" s="8" t="str">
        <f>IF(A42="","",SUM(Данные!G42:R42))</f>
        <v/>
      </c>
      <c r="H42" s="8" t="str">
        <f t="shared" si="7"/>
        <v/>
      </c>
      <c r="I42" s="12" t="str">
        <f t="shared" si="8"/>
        <v/>
      </c>
      <c r="J42" s="12" t="str">
        <f t="shared" si="9"/>
        <v/>
      </c>
      <c r="K42" s="2" t="str">
        <f>IF(A42="","",IF(J42&lt;=Настройки!$B$4,"A",IF(J42&lt;=Настройки!$B$5,"B","C")))</f>
        <v/>
      </c>
      <c r="L42" s="8" t="str">
        <f>IF(A42="","",AVERAGE(Данные!G42:R42))</f>
        <v/>
      </c>
      <c r="M42" s="8" t="str">
        <f>IF(A42="","",_xludf.STDEV.P(Данные!G42:R42))</f>
        <v/>
      </c>
      <c r="N42" s="8" t="str">
        <f t="shared" si="10"/>
        <v/>
      </c>
      <c r="O42" s="11" t="str">
        <f>IF(A42="","",COUNTIF(Данные!G42:R42,"&gt;0"))</f>
        <v/>
      </c>
      <c r="P42" s="2" t="str">
        <f>IF(A42="","",IF(O42&lt;Настройки!$B$8,"Недостаточно данных",IF(N42&lt;=Настройки!$B$6,"X",IF(N42&lt;=Настройки!$B$7,"Y","Z"))))</f>
        <v/>
      </c>
      <c r="Q42" s="2" t="str">
        <f t="shared" si="11"/>
        <v/>
      </c>
      <c r="R42" s="2" t="str">
        <f t="shared" si="12"/>
        <v/>
      </c>
      <c r="S42" s="5" t="str">
        <f t="shared" si="13"/>
        <v/>
      </c>
      <c r="T42" s="2"/>
      <c r="U42" s="2"/>
      <c r="V42" s="2"/>
      <c r="W42" s="2"/>
      <c r="X42" s="2"/>
      <c r="Y42" s="2"/>
      <c r="Z42" s="2"/>
    </row>
    <row r="43" spans="1:26">
      <c r="A43" s="2" t="str">
        <f>IF(Данные!A43="","",Данные!A43)</f>
        <v/>
      </c>
      <c r="B43" s="2" t="str">
        <f>IF(Данные!A43="","",Данные!B43)</f>
        <v/>
      </c>
      <c r="C43" s="2" t="str">
        <f>IF(Данные!A43="","",Данные!C43)</f>
        <v/>
      </c>
      <c r="D43" s="2" t="str">
        <f>IF(Данные!A43="","",Данные!D43)</f>
        <v/>
      </c>
      <c r="E43" s="2" t="str">
        <f>IF(Данные!A43="","",Данные!E43)</f>
        <v/>
      </c>
      <c r="F43" s="8" t="str">
        <f>IF(Данные!A43="","",Данные!F43)</f>
        <v/>
      </c>
      <c r="G43" s="8" t="str">
        <f>IF(A43="","",SUM(Данные!G43:R43))</f>
        <v/>
      </c>
      <c r="H43" s="8" t="str">
        <f t="shared" si="7"/>
        <v/>
      </c>
      <c r="I43" s="12" t="str">
        <f t="shared" si="8"/>
        <v/>
      </c>
      <c r="J43" s="12" t="str">
        <f t="shared" si="9"/>
        <v/>
      </c>
      <c r="K43" s="2" t="str">
        <f>IF(A43="","",IF(J43&lt;=Настройки!$B$4,"A",IF(J43&lt;=Настройки!$B$5,"B","C")))</f>
        <v/>
      </c>
      <c r="L43" s="8" t="str">
        <f>IF(A43="","",AVERAGE(Данные!G43:R43))</f>
        <v/>
      </c>
      <c r="M43" s="8" t="str">
        <f>IF(A43="","",_xludf.STDEV.P(Данные!G43:R43))</f>
        <v/>
      </c>
      <c r="N43" s="8" t="str">
        <f t="shared" si="10"/>
        <v/>
      </c>
      <c r="O43" s="11" t="str">
        <f>IF(A43="","",COUNTIF(Данные!G43:R43,"&gt;0"))</f>
        <v/>
      </c>
      <c r="P43" s="2" t="str">
        <f>IF(A43="","",IF(O43&lt;Настройки!$B$8,"Недостаточно данных",IF(N43&lt;=Настройки!$B$6,"X",IF(N43&lt;=Настройки!$B$7,"Y","Z"))))</f>
        <v/>
      </c>
      <c r="Q43" s="2" t="str">
        <f t="shared" si="11"/>
        <v/>
      </c>
      <c r="R43" s="2" t="str">
        <f t="shared" si="12"/>
        <v/>
      </c>
      <c r="S43" s="5" t="str">
        <f t="shared" si="13"/>
        <v/>
      </c>
      <c r="T43" s="2"/>
      <c r="U43" s="2"/>
      <c r="V43" s="2"/>
      <c r="W43" s="2"/>
      <c r="X43" s="2"/>
      <c r="Y43" s="2"/>
      <c r="Z43" s="2"/>
    </row>
    <row r="44" spans="1:26">
      <c r="A44" s="2" t="str">
        <f>IF(Данные!A44="","",Данные!A44)</f>
        <v/>
      </c>
      <c r="B44" s="2" t="str">
        <f>IF(Данные!A44="","",Данные!B44)</f>
        <v/>
      </c>
      <c r="C44" s="2" t="str">
        <f>IF(Данные!A44="","",Данные!C44)</f>
        <v/>
      </c>
      <c r="D44" s="2" t="str">
        <f>IF(Данные!A44="","",Данные!D44)</f>
        <v/>
      </c>
      <c r="E44" s="2" t="str">
        <f>IF(Данные!A44="","",Данные!E44)</f>
        <v/>
      </c>
      <c r="F44" s="8" t="str">
        <f>IF(Данные!A44="","",Данные!F44)</f>
        <v/>
      </c>
      <c r="G44" s="8" t="str">
        <f>IF(A44="","",SUM(Данные!G44:R44))</f>
        <v/>
      </c>
      <c r="H44" s="8" t="str">
        <f t="shared" si="7"/>
        <v/>
      </c>
      <c r="I44" s="12" t="str">
        <f t="shared" si="8"/>
        <v/>
      </c>
      <c r="J44" s="12" t="str">
        <f t="shared" si="9"/>
        <v/>
      </c>
      <c r="K44" s="2" t="str">
        <f>IF(A44="","",IF(J44&lt;=Настройки!$B$4,"A",IF(J44&lt;=Настройки!$B$5,"B","C")))</f>
        <v/>
      </c>
      <c r="L44" s="8" t="str">
        <f>IF(A44="","",AVERAGE(Данные!G44:R44))</f>
        <v/>
      </c>
      <c r="M44" s="8" t="str">
        <f>IF(A44="","",_xludf.STDEV.P(Данные!G44:R44))</f>
        <v/>
      </c>
      <c r="N44" s="8" t="str">
        <f t="shared" si="10"/>
        <v/>
      </c>
      <c r="O44" s="11" t="str">
        <f>IF(A44="","",COUNTIF(Данные!G44:R44,"&gt;0"))</f>
        <v/>
      </c>
      <c r="P44" s="2" t="str">
        <f>IF(A44="","",IF(O44&lt;Настройки!$B$8,"Недостаточно данных",IF(N44&lt;=Настройки!$B$6,"X",IF(N44&lt;=Настройки!$B$7,"Y","Z"))))</f>
        <v/>
      </c>
      <c r="Q44" s="2" t="str">
        <f t="shared" si="11"/>
        <v/>
      </c>
      <c r="R44" s="2" t="str">
        <f t="shared" si="12"/>
        <v/>
      </c>
      <c r="S44" s="5" t="str">
        <f t="shared" si="13"/>
        <v/>
      </c>
      <c r="T44" s="2"/>
      <c r="U44" s="2"/>
      <c r="V44" s="2"/>
      <c r="W44" s="2"/>
      <c r="X44" s="2"/>
      <c r="Y44" s="2"/>
      <c r="Z44" s="2"/>
    </row>
    <row r="45" spans="1:26">
      <c r="A45" s="2" t="str">
        <f>IF(Данные!A45="","",Данные!A45)</f>
        <v/>
      </c>
      <c r="B45" s="2" t="str">
        <f>IF(Данные!A45="","",Данные!B45)</f>
        <v/>
      </c>
      <c r="C45" s="2" t="str">
        <f>IF(Данные!A45="","",Данные!C45)</f>
        <v/>
      </c>
      <c r="D45" s="2" t="str">
        <f>IF(Данные!A45="","",Данные!D45)</f>
        <v/>
      </c>
      <c r="E45" s="2" t="str">
        <f>IF(Данные!A45="","",Данные!E45)</f>
        <v/>
      </c>
      <c r="F45" s="8" t="str">
        <f>IF(Данные!A45="","",Данные!F45)</f>
        <v/>
      </c>
      <c r="G45" s="8" t="str">
        <f>IF(A45="","",SUM(Данные!G45:R45))</f>
        <v/>
      </c>
      <c r="H45" s="8" t="str">
        <f t="shared" si="7"/>
        <v/>
      </c>
      <c r="I45" s="12" t="str">
        <f t="shared" si="8"/>
        <v/>
      </c>
      <c r="J45" s="12" t="str">
        <f t="shared" si="9"/>
        <v/>
      </c>
      <c r="K45" s="2" t="str">
        <f>IF(A45="","",IF(J45&lt;=Настройки!$B$4,"A",IF(J45&lt;=Настройки!$B$5,"B","C")))</f>
        <v/>
      </c>
      <c r="L45" s="8" t="str">
        <f>IF(A45="","",AVERAGE(Данные!G45:R45))</f>
        <v/>
      </c>
      <c r="M45" s="8" t="str">
        <f>IF(A45="","",_xludf.STDEV.P(Данные!G45:R45))</f>
        <v/>
      </c>
      <c r="N45" s="8" t="str">
        <f t="shared" si="10"/>
        <v/>
      </c>
      <c r="O45" s="11" t="str">
        <f>IF(A45="","",COUNTIF(Данные!G45:R45,"&gt;0"))</f>
        <v/>
      </c>
      <c r="P45" s="2" t="str">
        <f>IF(A45="","",IF(O45&lt;Настройки!$B$8,"Недостаточно данных",IF(N45&lt;=Настройки!$B$6,"X",IF(N45&lt;=Настройки!$B$7,"Y","Z"))))</f>
        <v/>
      </c>
      <c r="Q45" s="2" t="str">
        <f t="shared" si="11"/>
        <v/>
      </c>
      <c r="R45" s="2" t="str">
        <f t="shared" si="12"/>
        <v/>
      </c>
      <c r="S45" s="5" t="str">
        <f t="shared" si="13"/>
        <v/>
      </c>
      <c r="T45" s="2"/>
      <c r="U45" s="2"/>
      <c r="V45" s="2"/>
      <c r="W45" s="2"/>
      <c r="X45" s="2"/>
      <c r="Y45" s="2"/>
      <c r="Z45" s="2"/>
    </row>
    <row r="46" spans="1:26">
      <c r="A46" s="2" t="str">
        <f>IF(Данные!A46="","",Данные!A46)</f>
        <v/>
      </c>
      <c r="B46" s="2" t="str">
        <f>IF(Данные!A46="","",Данные!B46)</f>
        <v/>
      </c>
      <c r="C46" s="2" t="str">
        <f>IF(Данные!A46="","",Данные!C46)</f>
        <v/>
      </c>
      <c r="D46" s="2" t="str">
        <f>IF(Данные!A46="","",Данные!D46)</f>
        <v/>
      </c>
      <c r="E46" s="2" t="str">
        <f>IF(Данные!A46="","",Данные!E46)</f>
        <v/>
      </c>
      <c r="F46" s="8" t="str">
        <f>IF(Данные!A46="","",Данные!F46)</f>
        <v/>
      </c>
      <c r="G46" s="8" t="str">
        <f>IF(A46="","",SUM(Данные!G46:R46))</f>
        <v/>
      </c>
      <c r="H46" s="8" t="str">
        <f t="shared" si="7"/>
        <v/>
      </c>
      <c r="I46" s="12" t="str">
        <f t="shared" si="8"/>
        <v/>
      </c>
      <c r="J46" s="12" t="str">
        <f t="shared" si="9"/>
        <v/>
      </c>
      <c r="K46" s="2" t="str">
        <f>IF(A46="","",IF(J46&lt;=Настройки!$B$4,"A",IF(J46&lt;=Настройки!$B$5,"B","C")))</f>
        <v/>
      </c>
      <c r="L46" s="8" t="str">
        <f>IF(A46="","",AVERAGE(Данные!G46:R46))</f>
        <v/>
      </c>
      <c r="M46" s="8" t="str">
        <f>IF(A46="","",_xludf.STDEV.P(Данные!G46:R46))</f>
        <v/>
      </c>
      <c r="N46" s="8" t="str">
        <f t="shared" si="10"/>
        <v/>
      </c>
      <c r="O46" s="11" t="str">
        <f>IF(A46="","",COUNTIF(Данные!G46:R46,"&gt;0"))</f>
        <v/>
      </c>
      <c r="P46" s="2" t="str">
        <f>IF(A46="","",IF(O46&lt;Настройки!$B$8,"Недостаточно данных",IF(N46&lt;=Настройки!$B$6,"X",IF(N46&lt;=Настройки!$B$7,"Y","Z"))))</f>
        <v/>
      </c>
      <c r="Q46" s="2" t="str">
        <f t="shared" si="11"/>
        <v/>
      </c>
      <c r="R46" s="2" t="str">
        <f t="shared" si="12"/>
        <v/>
      </c>
      <c r="S46" s="5" t="str">
        <f t="shared" si="13"/>
        <v/>
      </c>
      <c r="T46" s="2"/>
      <c r="U46" s="2"/>
      <c r="V46" s="2"/>
      <c r="W46" s="2"/>
      <c r="X46" s="2"/>
      <c r="Y46" s="2"/>
      <c r="Z46" s="2"/>
    </row>
    <row r="47" spans="1:26">
      <c r="A47" s="2" t="str">
        <f>IF(Данные!A47="","",Данные!A47)</f>
        <v/>
      </c>
      <c r="B47" s="2" t="str">
        <f>IF(Данные!A47="","",Данные!B47)</f>
        <v/>
      </c>
      <c r="C47" s="2" t="str">
        <f>IF(Данные!A47="","",Данные!C47)</f>
        <v/>
      </c>
      <c r="D47" s="2" t="str">
        <f>IF(Данные!A47="","",Данные!D47)</f>
        <v/>
      </c>
      <c r="E47" s="2" t="str">
        <f>IF(Данные!A47="","",Данные!E47)</f>
        <v/>
      </c>
      <c r="F47" s="8" t="str">
        <f>IF(Данные!A47="","",Данные!F47)</f>
        <v/>
      </c>
      <c r="G47" s="8" t="str">
        <f>IF(A47="","",SUM(Данные!G47:R47))</f>
        <v/>
      </c>
      <c r="H47" s="8" t="str">
        <f t="shared" si="7"/>
        <v/>
      </c>
      <c r="I47" s="12" t="str">
        <f t="shared" si="8"/>
        <v/>
      </c>
      <c r="J47" s="12" t="str">
        <f t="shared" si="9"/>
        <v/>
      </c>
      <c r="K47" s="2" t="str">
        <f>IF(A47="","",IF(J47&lt;=Настройки!$B$4,"A",IF(J47&lt;=Настройки!$B$5,"B","C")))</f>
        <v/>
      </c>
      <c r="L47" s="8" t="str">
        <f>IF(A47="","",AVERAGE(Данные!G47:R47))</f>
        <v/>
      </c>
      <c r="M47" s="8" t="str">
        <f>IF(A47="","",_xludf.STDEV.P(Данные!G47:R47))</f>
        <v/>
      </c>
      <c r="N47" s="8" t="str">
        <f t="shared" si="10"/>
        <v/>
      </c>
      <c r="O47" s="11" t="str">
        <f>IF(A47="","",COUNTIF(Данные!G47:R47,"&gt;0"))</f>
        <v/>
      </c>
      <c r="P47" s="2" t="str">
        <f>IF(A47="","",IF(O47&lt;Настройки!$B$8,"Недостаточно данных",IF(N47&lt;=Настройки!$B$6,"X",IF(N47&lt;=Настройки!$B$7,"Y","Z"))))</f>
        <v/>
      </c>
      <c r="Q47" s="2" t="str">
        <f t="shared" si="11"/>
        <v/>
      </c>
      <c r="R47" s="2" t="str">
        <f t="shared" si="12"/>
        <v/>
      </c>
      <c r="S47" s="5" t="str">
        <f t="shared" si="13"/>
        <v/>
      </c>
      <c r="T47" s="2"/>
      <c r="U47" s="2"/>
      <c r="V47" s="2"/>
      <c r="W47" s="2"/>
      <c r="X47" s="2"/>
      <c r="Y47" s="2"/>
      <c r="Z47" s="2"/>
    </row>
    <row r="48" spans="1:26">
      <c r="A48" s="2" t="str">
        <f>IF(Данные!A48="","",Данные!A48)</f>
        <v/>
      </c>
      <c r="B48" s="2" t="str">
        <f>IF(Данные!A48="","",Данные!B48)</f>
        <v/>
      </c>
      <c r="C48" s="2" t="str">
        <f>IF(Данные!A48="","",Данные!C48)</f>
        <v/>
      </c>
      <c r="D48" s="2" t="str">
        <f>IF(Данные!A48="","",Данные!D48)</f>
        <v/>
      </c>
      <c r="E48" s="2" t="str">
        <f>IF(Данные!A48="","",Данные!E48)</f>
        <v/>
      </c>
      <c r="F48" s="8" t="str">
        <f>IF(Данные!A48="","",Данные!F48)</f>
        <v/>
      </c>
      <c r="G48" s="8" t="str">
        <f>IF(A48="","",SUM(Данные!G48:R48))</f>
        <v/>
      </c>
      <c r="H48" s="8" t="str">
        <f t="shared" si="7"/>
        <v/>
      </c>
      <c r="I48" s="12" t="str">
        <f t="shared" si="8"/>
        <v/>
      </c>
      <c r="J48" s="12" t="str">
        <f t="shared" si="9"/>
        <v/>
      </c>
      <c r="K48" s="2" t="str">
        <f>IF(A48="","",IF(J48&lt;=Настройки!$B$4,"A",IF(J48&lt;=Настройки!$B$5,"B","C")))</f>
        <v/>
      </c>
      <c r="L48" s="8" t="str">
        <f>IF(A48="","",AVERAGE(Данные!G48:R48))</f>
        <v/>
      </c>
      <c r="M48" s="8" t="str">
        <f>IF(A48="","",_xludf.STDEV.P(Данные!G48:R48))</f>
        <v/>
      </c>
      <c r="N48" s="8" t="str">
        <f t="shared" si="10"/>
        <v/>
      </c>
      <c r="O48" s="11" t="str">
        <f>IF(A48="","",COUNTIF(Данные!G48:R48,"&gt;0"))</f>
        <v/>
      </c>
      <c r="P48" s="2" t="str">
        <f>IF(A48="","",IF(O48&lt;Настройки!$B$8,"Недостаточно данных",IF(N48&lt;=Настройки!$B$6,"X",IF(N48&lt;=Настройки!$B$7,"Y","Z"))))</f>
        <v/>
      </c>
      <c r="Q48" s="2" t="str">
        <f t="shared" si="11"/>
        <v/>
      </c>
      <c r="R48" s="2" t="str">
        <f t="shared" si="12"/>
        <v/>
      </c>
      <c r="S48" s="5" t="str">
        <f t="shared" si="13"/>
        <v/>
      </c>
      <c r="T48" s="2"/>
      <c r="U48" s="2"/>
      <c r="V48" s="2"/>
      <c r="W48" s="2"/>
      <c r="X48" s="2"/>
      <c r="Y48" s="2"/>
      <c r="Z48" s="2"/>
    </row>
    <row r="49" spans="1:26">
      <c r="A49" s="2" t="str">
        <f>IF(Данные!A49="","",Данные!A49)</f>
        <v/>
      </c>
      <c r="B49" s="2" t="str">
        <f>IF(Данные!A49="","",Данные!B49)</f>
        <v/>
      </c>
      <c r="C49" s="2" t="str">
        <f>IF(Данные!A49="","",Данные!C49)</f>
        <v/>
      </c>
      <c r="D49" s="2" t="str">
        <f>IF(Данные!A49="","",Данные!D49)</f>
        <v/>
      </c>
      <c r="E49" s="2" t="str">
        <f>IF(Данные!A49="","",Данные!E49)</f>
        <v/>
      </c>
      <c r="F49" s="8" t="str">
        <f>IF(Данные!A49="","",Данные!F49)</f>
        <v/>
      </c>
      <c r="G49" s="8" t="str">
        <f>IF(A49="","",SUM(Данные!G49:R49))</f>
        <v/>
      </c>
      <c r="H49" s="8" t="str">
        <f t="shared" si="7"/>
        <v/>
      </c>
      <c r="I49" s="12" t="str">
        <f t="shared" si="8"/>
        <v/>
      </c>
      <c r="J49" s="12" t="str">
        <f t="shared" si="9"/>
        <v/>
      </c>
      <c r="K49" s="2" t="str">
        <f>IF(A49="","",IF(J49&lt;=Настройки!$B$4,"A",IF(J49&lt;=Настройки!$B$5,"B","C")))</f>
        <v/>
      </c>
      <c r="L49" s="8" t="str">
        <f>IF(A49="","",AVERAGE(Данные!G49:R49))</f>
        <v/>
      </c>
      <c r="M49" s="8" t="str">
        <f>IF(A49="","",_xludf.STDEV.P(Данные!G49:R49))</f>
        <v/>
      </c>
      <c r="N49" s="8" t="str">
        <f t="shared" si="10"/>
        <v/>
      </c>
      <c r="O49" s="11" t="str">
        <f>IF(A49="","",COUNTIF(Данные!G49:R49,"&gt;0"))</f>
        <v/>
      </c>
      <c r="P49" s="2" t="str">
        <f>IF(A49="","",IF(O49&lt;Настройки!$B$8,"Недостаточно данных",IF(N49&lt;=Настройки!$B$6,"X",IF(N49&lt;=Настройки!$B$7,"Y","Z"))))</f>
        <v/>
      </c>
      <c r="Q49" s="2" t="str">
        <f t="shared" si="11"/>
        <v/>
      </c>
      <c r="R49" s="2" t="str">
        <f t="shared" si="12"/>
        <v/>
      </c>
      <c r="S49" s="5" t="str">
        <f t="shared" si="13"/>
        <v/>
      </c>
      <c r="T49" s="2"/>
      <c r="U49" s="2"/>
      <c r="V49" s="2"/>
      <c r="W49" s="2"/>
      <c r="X49" s="2"/>
      <c r="Y49" s="2"/>
      <c r="Z49" s="2"/>
    </row>
    <row r="50" spans="1:26">
      <c r="A50" s="2" t="str">
        <f>IF(Данные!A50="","",Данные!A50)</f>
        <v/>
      </c>
      <c r="B50" s="2" t="str">
        <f>IF(Данные!A50="","",Данные!B50)</f>
        <v/>
      </c>
      <c r="C50" s="2" t="str">
        <f>IF(Данные!A50="","",Данные!C50)</f>
        <v/>
      </c>
      <c r="D50" s="2" t="str">
        <f>IF(Данные!A50="","",Данные!D50)</f>
        <v/>
      </c>
      <c r="E50" s="2" t="str">
        <f>IF(Данные!A50="","",Данные!E50)</f>
        <v/>
      </c>
      <c r="F50" s="8" t="str">
        <f>IF(Данные!A50="","",Данные!F50)</f>
        <v/>
      </c>
      <c r="G50" s="8" t="str">
        <f>IF(A50="","",SUM(Данные!G50:R50))</f>
        <v/>
      </c>
      <c r="H50" s="8" t="str">
        <f t="shared" si="7"/>
        <v/>
      </c>
      <c r="I50" s="12" t="str">
        <f t="shared" si="8"/>
        <v/>
      </c>
      <c r="J50" s="12" t="str">
        <f t="shared" si="9"/>
        <v/>
      </c>
      <c r="K50" s="2" t="str">
        <f>IF(A50="","",IF(J50&lt;=Настройки!$B$4,"A",IF(J50&lt;=Настройки!$B$5,"B","C")))</f>
        <v/>
      </c>
      <c r="L50" s="8" t="str">
        <f>IF(A50="","",AVERAGE(Данные!G50:R50))</f>
        <v/>
      </c>
      <c r="M50" s="8" t="str">
        <f>IF(A50="","",_xludf.STDEV.P(Данные!G50:R50))</f>
        <v/>
      </c>
      <c r="N50" s="8" t="str">
        <f t="shared" si="10"/>
        <v/>
      </c>
      <c r="O50" s="11" t="str">
        <f>IF(A50="","",COUNTIF(Данные!G50:R50,"&gt;0"))</f>
        <v/>
      </c>
      <c r="P50" s="2" t="str">
        <f>IF(A50="","",IF(O50&lt;Настройки!$B$8,"Недостаточно данных",IF(N50&lt;=Настройки!$B$6,"X",IF(N50&lt;=Настройки!$B$7,"Y","Z"))))</f>
        <v/>
      </c>
      <c r="Q50" s="2" t="str">
        <f t="shared" si="11"/>
        <v/>
      </c>
      <c r="R50" s="2" t="str">
        <f t="shared" si="12"/>
        <v/>
      </c>
      <c r="S50" s="5" t="str">
        <f t="shared" si="13"/>
        <v/>
      </c>
      <c r="T50" s="2"/>
      <c r="U50" s="2"/>
      <c r="V50" s="2"/>
      <c r="W50" s="2"/>
      <c r="X50" s="2"/>
      <c r="Y50" s="2"/>
      <c r="Z50" s="2"/>
    </row>
    <row r="51" spans="1:26">
      <c r="A51" s="2" t="str">
        <f>IF(Данные!A51="","",Данные!A51)</f>
        <v/>
      </c>
      <c r="B51" s="2" t="str">
        <f>IF(Данные!A51="","",Данные!B51)</f>
        <v/>
      </c>
      <c r="C51" s="2" t="str">
        <f>IF(Данные!A51="","",Данные!C51)</f>
        <v/>
      </c>
      <c r="D51" s="2" t="str">
        <f>IF(Данные!A51="","",Данные!D51)</f>
        <v/>
      </c>
      <c r="E51" s="2" t="str">
        <f>IF(Данные!A51="","",Данные!E51)</f>
        <v/>
      </c>
      <c r="F51" s="8" t="str">
        <f>IF(Данные!A51="","",Данные!F51)</f>
        <v/>
      </c>
      <c r="G51" s="8" t="str">
        <f>IF(A51="","",SUM(Данные!G51:R51))</f>
        <v/>
      </c>
      <c r="H51" s="8" t="str">
        <f t="shared" si="7"/>
        <v/>
      </c>
      <c r="I51" s="12" t="str">
        <f t="shared" si="8"/>
        <v/>
      </c>
      <c r="J51" s="12" t="str">
        <f t="shared" si="9"/>
        <v/>
      </c>
      <c r="K51" s="2" t="str">
        <f>IF(A51="","",IF(J51&lt;=Настройки!$B$4,"A",IF(J51&lt;=Настройки!$B$5,"B","C")))</f>
        <v/>
      </c>
      <c r="L51" s="8" t="str">
        <f>IF(A51="","",AVERAGE(Данные!G51:R51))</f>
        <v/>
      </c>
      <c r="M51" s="8" t="str">
        <f>IF(A51="","",_xludf.STDEV.P(Данные!G51:R51))</f>
        <v/>
      </c>
      <c r="N51" s="8" t="str">
        <f t="shared" si="10"/>
        <v/>
      </c>
      <c r="O51" s="11" t="str">
        <f>IF(A51="","",COUNTIF(Данные!G51:R51,"&gt;0"))</f>
        <v/>
      </c>
      <c r="P51" s="2" t="str">
        <f>IF(A51="","",IF(O51&lt;Настройки!$B$8,"Недостаточно данных",IF(N51&lt;=Настройки!$B$6,"X",IF(N51&lt;=Настройки!$B$7,"Y","Z"))))</f>
        <v/>
      </c>
      <c r="Q51" s="2" t="str">
        <f t="shared" si="11"/>
        <v/>
      </c>
      <c r="R51" s="2" t="str">
        <f t="shared" si="12"/>
        <v/>
      </c>
      <c r="S51" s="5" t="str">
        <f t="shared" si="13"/>
        <v/>
      </c>
      <c r="T51" s="2"/>
      <c r="U51" s="2"/>
      <c r="V51" s="2"/>
      <c r="W51" s="2"/>
      <c r="X51" s="2"/>
      <c r="Y51" s="2"/>
      <c r="Z51" s="2"/>
    </row>
    <row r="52" spans="1:26">
      <c r="A52" s="2" t="str">
        <f>IF(Данные!A52="","",Данные!A52)</f>
        <v/>
      </c>
      <c r="B52" s="2" t="str">
        <f>IF(Данные!A52="","",Данные!B52)</f>
        <v/>
      </c>
      <c r="C52" s="2" t="str">
        <f>IF(Данные!A52="","",Данные!C52)</f>
        <v/>
      </c>
      <c r="D52" s="2" t="str">
        <f>IF(Данные!A52="","",Данные!D52)</f>
        <v/>
      </c>
      <c r="E52" s="2" t="str">
        <f>IF(Данные!A52="","",Данные!E52)</f>
        <v/>
      </c>
      <c r="F52" s="8" t="str">
        <f>IF(Данные!A52="","",Данные!F52)</f>
        <v/>
      </c>
      <c r="G52" s="8" t="str">
        <f>IF(A52="","",SUM(Данные!G52:R52))</f>
        <v/>
      </c>
      <c r="H52" s="8" t="str">
        <f t="shared" si="7"/>
        <v/>
      </c>
      <c r="I52" s="12" t="str">
        <f t="shared" si="8"/>
        <v/>
      </c>
      <c r="J52" s="12" t="str">
        <f t="shared" si="9"/>
        <v/>
      </c>
      <c r="K52" s="2" t="str">
        <f>IF(A52="","",IF(J52&lt;=Настройки!$B$4,"A",IF(J52&lt;=Настройки!$B$5,"B","C")))</f>
        <v/>
      </c>
      <c r="L52" s="8" t="str">
        <f>IF(A52="","",AVERAGE(Данные!G52:R52))</f>
        <v/>
      </c>
      <c r="M52" s="8" t="str">
        <f>IF(A52="","",_xludf.STDEV.P(Данные!G52:R52))</f>
        <v/>
      </c>
      <c r="N52" s="8" t="str">
        <f t="shared" si="10"/>
        <v/>
      </c>
      <c r="O52" s="11" t="str">
        <f>IF(A52="","",COUNTIF(Данные!G52:R52,"&gt;0"))</f>
        <v/>
      </c>
      <c r="P52" s="2" t="str">
        <f>IF(A52="","",IF(O52&lt;Настройки!$B$8,"Недостаточно данных",IF(N52&lt;=Настройки!$B$6,"X",IF(N52&lt;=Настройки!$B$7,"Y","Z"))))</f>
        <v/>
      </c>
      <c r="Q52" s="2" t="str">
        <f t="shared" si="11"/>
        <v/>
      </c>
      <c r="R52" s="2" t="str">
        <f t="shared" si="12"/>
        <v/>
      </c>
      <c r="S52" s="5" t="str">
        <f t="shared" si="13"/>
        <v/>
      </c>
      <c r="T52" s="2"/>
      <c r="U52" s="2"/>
      <c r="V52" s="2"/>
      <c r="W52" s="2"/>
      <c r="X52" s="2"/>
      <c r="Y52" s="2"/>
      <c r="Z52" s="2"/>
    </row>
    <row r="53" spans="1:26">
      <c r="A53" s="2" t="str">
        <f>IF(Данные!A53="","",Данные!A53)</f>
        <v/>
      </c>
      <c r="B53" s="2" t="str">
        <f>IF(Данные!A53="","",Данные!B53)</f>
        <v/>
      </c>
      <c r="C53" s="2" t="str">
        <f>IF(Данные!A53="","",Данные!C53)</f>
        <v/>
      </c>
      <c r="D53" s="2" t="str">
        <f>IF(Данные!A53="","",Данные!D53)</f>
        <v/>
      </c>
      <c r="E53" s="2" t="str">
        <f>IF(Данные!A53="","",Данные!E53)</f>
        <v/>
      </c>
      <c r="F53" s="8" t="str">
        <f>IF(Данные!A53="","",Данные!F53)</f>
        <v/>
      </c>
      <c r="G53" s="8" t="str">
        <f>IF(A53="","",SUM(Данные!G53:R53))</f>
        <v/>
      </c>
      <c r="H53" s="8" t="str">
        <f t="shared" ref="H53:H84" si="14">IF(A53="","",F53*G53)</f>
        <v/>
      </c>
      <c r="I53" s="12" t="str">
        <f t="shared" ref="I53:I84" si="15">IF(A53="","",IFERROR(H53/SUM($H$2:$H$201),0))</f>
        <v/>
      </c>
      <c r="J53" s="12" t="str">
        <f t="shared" ref="J53:J84" si="16">IF(A53="","",SUMIFS($I$2:$I$201,$H$2:$H$201,"&gt;"&amp;H53)+SUMIFS($I$2:$I$201,$H$2:$H$201,H53,$A$2:$A$201,"&lt;="&amp;A53))</f>
        <v/>
      </c>
      <c r="K53" s="2" t="str">
        <f>IF(A53="","",IF(J53&lt;=Настройки!$B$4,"A",IF(J53&lt;=Настройки!$B$5,"B","C")))</f>
        <v/>
      </c>
      <c r="L53" s="8" t="str">
        <f>IF(A53="","",AVERAGE(Данные!G53:R53))</f>
        <v/>
      </c>
      <c r="M53" s="8" t="str">
        <f>IF(A53="","",_xludf.STDEV.P(Данные!G53:R53))</f>
        <v/>
      </c>
      <c r="N53" s="8" t="str">
        <f t="shared" ref="N53:N84" si="17">IF(A53="","",IFERROR(M53/L53,0))</f>
        <v/>
      </c>
      <c r="O53" s="11" t="str">
        <f>IF(A53="","",COUNTIF(Данные!G53:R53,"&gt;0"))</f>
        <v/>
      </c>
      <c r="P53" s="2" t="str">
        <f>IF(A53="","",IF(O53&lt;Настройки!$B$8,"Недостаточно данных",IF(N53&lt;=Настройки!$B$6,"X",IF(N53&lt;=Настройки!$B$7,"Y","Z"))))</f>
        <v/>
      </c>
      <c r="Q53" s="2" t="str">
        <f t="shared" ref="Q53:Q84" si="18">IF(A53="","",IF(P53="Недостаточно данных","Нет данных",K53&amp;P53))</f>
        <v/>
      </c>
      <c r="R53" s="2" t="str">
        <f t="shared" ref="R53:R84" si="19">IF(A53="","",IF(OR(Q53="AX",Q53="AY",Q53="AZ"),"Высокий",IF(OR(Q53="BX",Q53="BY",Q53="BZ"),"Средний",IF(Q53="Нет данных","Проверить","Низкий"))))</f>
        <v/>
      </c>
      <c r="S53" s="5" t="str">
        <f t="shared" ref="S53:S84" si="20">IF(A53="","",IF(Q53="Нет данных","Недостаточно данных для XYZ: проверьте историю потребления.",IF(Q53="AX","Ключевая стабильная позиция: рамочный контракт, контроль цены, SLA, страховой запас.",IF(Q53="AY","Ключевая позиция с колебаниями: прогноз, календарь потребления, гибкость поставщика.",IF(Q53="AZ","Критическая зона: дорого и нестабильно; разбор причин, альтернативы, запас/резервный поставщик.",IF(Q53="BX","Регулярная позиция: стандартный контракт, периодический пересмотр цены.",IF(Q53="BY","Контроль прогноза и партий; баланс MOQ и запасов.",IF(Q53="BZ","Проверить причины скачков, объединить закупки, управлять вручную.",IF(Q53="CX","Автоматизация/канбан/VMI, минимальный управленческий ресурс.",IF(Q53="CY","Упростить процесс, проверить целесообразность запасов.",IF(Q53="CZ","Хвост: рационализация, замены, разовая закупка, исключение из ассортимента.","Проверить данные")))))))))))</f>
        <v/>
      </c>
      <c r="T53" s="2"/>
      <c r="U53" s="2"/>
      <c r="V53" s="2"/>
      <c r="W53" s="2"/>
      <c r="X53" s="2"/>
      <c r="Y53" s="2"/>
      <c r="Z53" s="2"/>
    </row>
    <row r="54" spans="1:26">
      <c r="A54" s="2" t="str">
        <f>IF(Данные!A54="","",Данные!A54)</f>
        <v/>
      </c>
      <c r="B54" s="2" t="str">
        <f>IF(Данные!A54="","",Данные!B54)</f>
        <v/>
      </c>
      <c r="C54" s="2" t="str">
        <f>IF(Данные!A54="","",Данные!C54)</f>
        <v/>
      </c>
      <c r="D54" s="2" t="str">
        <f>IF(Данные!A54="","",Данные!D54)</f>
        <v/>
      </c>
      <c r="E54" s="2" t="str">
        <f>IF(Данные!A54="","",Данные!E54)</f>
        <v/>
      </c>
      <c r="F54" s="8" t="str">
        <f>IF(Данные!A54="","",Данные!F54)</f>
        <v/>
      </c>
      <c r="G54" s="8" t="str">
        <f>IF(A54="","",SUM(Данные!G54:R54))</f>
        <v/>
      </c>
      <c r="H54" s="8" t="str">
        <f t="shared" si="14"/>
        <v/>
      </c>
      <c r="I54" s="12" t="str">
        <f t="shared" si="15"/>
        <v/>
      </c>
      <c r="J54" s="12" t="str">
        <f t="shared" si="16"/>
        <v/>
      </c>
      <c r="K54" s="2" t="str">
        <f>IF(A54="","",IF(J54&lt;=Настройки!$B$4,"A",IF(J54&lt;=Настройки!$B$5,"B","C")))</f>
        <v/>
      </c>
      <c r="L54" s="8" t="str">
        <f>IF(A54="","",AVERAGE(Данные!G54:R54))</f>
        <v/>
      </c>
      <c r="M54" s="8" t="str">
        <f>IF(A54="","",_xludf.STDEV.P(Данные!G54:R54))</f>
        <v/>
      </c>
      <c r="N54" s="8" t="str">
        <f t="shared" si="17"/>
        <v/>
      </c>
      <c r="O54" s="11" t="str">
        <f>IF(A54="","",COUNTIF(Данные!G54:R54,"&gt;0"))</f>
        <v/>
      </c>
      <c r="P54" s="2" t="str">
        <f>IF(A54="","",IF(O54&lt;Настройки!$B$8,"Недостаточно данных",IF(N54&lt;=Настройки!$B$6,"X",IF(N54&lt;=Настройки!$B$7,"Y","Z"))))</f>
        <v/>
      </c>
      <c r="Q54" s="2" t="str">
        <f t="shared" si="18"/>
        <v/>
      </c>
      <c r="R54" s="2" t="str">
        <f t="shared" si="19"/>
        <v/>
      </c>
      <c r="S54" s="5" t="str">
        <f t="shared" si="20"/>
        <v/>
      </c>
      <c r="T54" s="2"/>
      <c r="U54" s="2"/>
      <c r="V54" s="2"/>
      <c r="W54" s="2"/>
      <c r="X54" s="2"/>
      <c r="Y54" s="2"/>
      <c r="Z54" s="2"/>
    </row>
    <row r="55" spans="1:26">
      <c r="A55" s="2" t="str">
        <f>IF(Данные!A55="","",Данные!A55)</f>
        <v/>
      </c>
      <c r="B55" s="2" t="str">
        <f>IF(Данные!A55="","",Данные!B55)</f>
        <v/>
      </c>
      <c r="C55" s="2" t="str">
        <f>IF(Данные!A55="","",Данные!C55)</f>
        <v/>
      </c>
      <c r="D55" s="2" t="str">
        <f>IF(Данные!A55="","",Данные!D55)</f>
        <v/>
      </c>
      <c r="E55" s="2" t="str">
        <f>IF(Данные!A55="","",Данные!E55)</f>
        <v/>
      </c>
      <c r="F55" s="8" t="str">
        <f>IF(Данные!A55="","",Данные!F55)</f>
        <v/>
      </c>
      <c r="G55" s="8" t="str">
        <f>IF(A55="","",SUM(Данные!G55:R55))</f>
        <v/>
      </c>
      <c r="H55" s="8" t="str">
        <f t="shared" si="14"/>
        <v/>
      </c>
      <c r="I55" s="12" t="str">
        <f t="shared" si="15"/>
        <v/>
      </c>
      <c r="J55" s="12" t="str">
        <f t="shared" si="16"/>
        <v/>
      </c>
      <c r="K55" s="2" t="str">
        <f>IF(A55="","",IF(J55&lt;=Настройки!$B$4,"A",IF(J55&lt;=Настройки!$B$5,"B","C")))</f>
        <v/>
      </c>
      <c r="L55" s="8" t="str">
        <f>IF(A55="","",AVERAGE(Данные!G55:R55))</f>
        <v/>
      </c>
      <c r="M55" s="8" t="str">
        <f>IF(A55="","",_xludf.STDEV.P(Данные!G55:R55))</f>
        <v/>
      </c>
      <c r="N55" s="8" t="str">
        <f t="shared" si="17"/>
        <v/>
      </c>
      <c r="O55" s="11" t="str">
        <f>IF(A55="","",COUNTIF(Данные!G55:R55,"&gt;0"))</f>
        <v/>
      </c>
      <c r="P55" s="2" t="str">
        <f>IF(A55="","",IF(O55&lt;Настройки!$B$8,"Недостаточно данных",IF(N55&lt;=Настройки!$B$6,"X",IF(N55&lt;=Настройки!$B$7,"Y","Z"))))</f>
        <v/>
      </c>
      <c r="Q55" s="2" t="str">
        <f t="shared" si="18"/>
        <v/>
      </c>
      <c r="R55" s="2" t="str">
        <f t="shared" si="19"/>
        <v/>
      </c>
      <c r="S55" s="5" t="str">
        <f t="shared" si="20"/>
        <v/>
      </c>
      <c r="T55" s="2"/>
      <c r="U55" s="2"/>
      <c r="V55" s="2"/>
      <c r="W55" s="2"/>
      <c r="X55" s="2"/>
      <c r="Y55" s="2"/>
      <c r="Z55" s="2"/>
    </row>
    <row r="56" spans="1:26">
      <c r="A56" s="2" t="str">
        <f>IF(Данные!A56="","",Данные!A56)</f>
        <v/>
      </c>
      <c r="B56" s="2" t="str">
        <f>IF(Данные!A56="","",Данные!B56)</f>
        <v/>
      </c>
      <c r="C56" s="2" t="str">
        <f>IF(Данные!A56="","",Данные!C56)</f>
        <v/>
      </c>
      <c r="D56" s="2" t="str">
        <f>IF(Данные!A56="","",Данные!D56)</f>
        <v/>
      </c>
      <c r="E56" s="2" t="str">
        <f>IF(Данные!A56="","",Данные!E56)</f>
        <v/>
      </c>
      <c r="F56" s="8" t="str">
        <f>IF(Данные!A56="","",Данные!F56)</f>
        <v/>
      </c>
      <c r="G56" s="8" t="str">
        <f>IF(A56="","",SUM(Данные!G56:R56))</f>
        <v/>
      </c>
      <c r="H56" s="8" t="str">
        <f t="shared" si="14"/>
        <v/>
      </c>
      <c r="I56" s="12" t="str">
        <f t="shared" si="15"/>
        <v/>
      </c>
      <c r="J56" s="12" t="str">
        <f t="shared" si="16"/>
        <v/>
      </c>
      <c r="K56" s="2" t="str">
        <f>IF(A56="","",IF(J56&lt;=Настройки!$B$4,"A",IF(J56&lt;=Настройки!$B$5,"B","C")))</f>
        <v/>
      </c>
      <c r="L56" s="8" t="str">
        <f>IF(A56="","",AVERAGE(Данные!G56:R56))</f>
        <v/>
      </c>
      <c r="M56" s="8" t="str">
        <f>IF(A56="","",_xludf.STDEV.P(Данные!G56:R56))</f>
        <v/>
      </c>
      <c r="N56" s="8" t="str">
        <f t="shared" si="17"/>
        <v/>
      </c>
      <c r="O56" s="11" t="str">
        <f>IF(A56="","",COUNTIF(Данные!G56:R56,"&gt;0"))</f>
        <v/>
      </c>
      <c r="P56" s="2" t="str">
        <f>IF(A56="","",IF(O56&lt;Настройки!$B$8,"Недостаточно данных",IF(N56&lt;=Настройки!$B$6,"X",IF(N56&lt;=Настройки!$B$7,"Y","Z"))))</f>
        <v/>
      </c>
      <c r="Q56" s="2" t="str">
        <f t="shared" si="18"/>
        <v/>
      </c>
      <c r="R56" s="2" t="str">
        <f t="shared" si="19"/>
        <v/>
      </c>
      <c r="S56" s="5" t="str">
        <f t="shared" si="20"/>
        <v/>
      </c>
      <c r="T56" s="2"/>
      <c r="U56" s="2"/>
      <c r="V56" s="2"/>
      <c r="W56" s="2"/>
      <c r="X56" s="2"/>
      <c r="Y56" s="2"/>
      <c r="Z56" s="2"/>
    </row>
    <row r="57" spans="1:26">
      <c r="A57" s="2" t="str">
        <f>IF(Данные!A57="","",Данные!A57)</f>
        <v/>
      </c>
      <c r="B57" s="2" t="str">
        <f>IF(Данные!A57="","",Данные!B57)</f>
        <v/>
      </c>
      <c r="C57" s="2" t="str">
        <f>IF(Данные!A57="","",Данные!C57)</f>
        <v/>
      </c>
      <c r="D57" s="2" t="str">
        <f>IF(Данные!A57="","",Данные!D57)</f>
        <v/>
      </c>
      <c r="E57" s="2" t="str">
        <f>IF(Данные!A57="","",Данные!E57)</f>
        <v/>
      </c>
      <c r="F57" s="8" t="str">
        <f>IF(Данные!A57="","",Данные!F57)</f>
        <v/>
      </c>
      <c r="G57" s="8" t="str">
        <f>IF(A57="","",SUM(Данные!G57:R57))</f>
        <v/>
      </c>
      <c r="H57" s="8" t="str">
        <f t="shared" si="14"/>
        <v/>
      </c>
      <c r="I57" s="12" t="str">
        <f t="shared" si="15"/>
        <v/>
      </c>
      <c r="J57" s="12" t="str">
        <f t="shared" si="16"/>
        <v/>
      </c>
      <c r="K57" s="2" t="str">
        <f>IF(A57="","",IF(J57&lt;=Настройки!$B$4,"A",IF(J57&lt;=Настройки!$B$5,"B","C")))</f>
        <v/>
      </c>
      <c r="L57" s="8" t="str">
        <f>IF(A57="","",AVERAGE(Данные!G57:R57))</f>
        <v/>
      </c>
      <c r="M57" s="8" t="str">
        <f>IF(A57="","",_xludf.STDEV.P(Данные!G57:R57))</f>
        <v/>
      </c>
      <c r="N57" s="8" t="str">
        <f t="shared" si="17"/>
        <v/>
      </c>
      <c r="O57" s="11" t="str">
        <f>IF(A57="","",COUNTIF(Данные!G57:R57,"&gt;0"))</f>
        <v/>
      </c>
      <c r="P57" s="2" t="str">
        <f>IF(A57="","",IF(O57&lt;Настройки!$B$8,"Недостаточно данных",IF(N57&lt;=Настройки!$B$6,"X",IF(N57&lt;=Настройки!$B$7,"Y","Z"))))</f>
        <v/>
      </c>
      <c r="Q57" s="2" t="str">
        <f t="shared" si="18"/>
        <v/>
      </c>
      <c r="R57" s="2" t="str">
        <f t="shared" si="19"/>
        <v/>
      </c>
      <c r="S57" s="5" t="str">
        <f t="shared" si="20"/>
        <v/>
      </c>
      <c r="T57" s="2"/>
      <c r="U57" s="2"/>
      <c r="V57" s="2"/>
      <c r="W57" s="2"/>
      <c r="X57" s="2"/>
      <c r="Y57" s="2"/>
      <c r="Z57" s="2"/>
    </row>
    <row r="58" spans="1:26">
      <c r="A58" s="2" t="str">
        <f>IF(Данные!A58="","",Данные!A58)</f>
        <v/>
      </c>
      <c r="B58" s="2" t="str">
        <f>IF(Данные!A58="","",Данные!B58)</f>
        <v/>
      </c>
      <c r="C58" s="2" t="str">
        <f>IF(Данные!A58="","",Данные!C58)</f>
        <v/>
      </c>
      <c r="D58" s="2" t="str">
        <f>IF(Данные!A58="","",Данные!D58)</f>
        <v/>
      </c>
      <c r="E58" s="2" t="str">
        <f>IF(Данные!A58="","",Данные!E58)</f>
        <v/>
      </c>
      <c r="F58" s="8" t="str">
        <f>IF(Данные!A58="","",Данные!F58)</f>
        <v/>
      </c>
      <c r="G58" s="8" t="str">
        <f>IF(A58="","",SUM(Данные!G58:R58))</f>
        <v/>
      </c>
      <c r="H58" s="8" t="str">
        <f t="shared" si="14"/>
        <v/>
      </c>
      <c r="I58" s="12" t="str">
        <f t="shared" si="15"/>
        <v/>
      </c>
      <c r="J58" s="12" t="str">
        <f t="shared" si="16"/>
        <v/>
      </c>
      <c r="K58" s="2" t="str">
        <f>IF(A58="","",IF(J58&lt;=Настройки!$B$4,"A",IF(J58&lt;=Настройки!$B$5,"B","C")))</f>
        <v/>
      </c>
      <c r="L58" s="8" t="str">
        <f>IF(A58="","",AVERAGE(Данные!G58:R58))</f>
        <v/>
      </c>
      <c r="M58" s="8" t="str">
        <f>IF(A58="","",_xludf.STDEV.P(Данные!G58:R58))</f>
        <v/>
      </c>
      <c r="N58" s="8" t="str">
        <f t="shared" si="17"/>
        <v/>
      </c>
      <c r="O58" s="11" t="str">
        <f>IF(A58="","",COUNTIF(Данные!G58:R58,"&gt;0"))</f>
        <v/>
      </c>
      <c r="P58" s="2" t="str">
        <f>IF(A58="","",IF(O58&lt;Настройки!$B$8,"Недостаточно данных",IF(N58&lt;=Настройки!$B$6,"X",IF(N58&lt;=Настройки!$B$7,"Y","Z"))))</f>
        <v/>
      </c>
      <c r="Q58" s="2" t="str">
        <f t="shared" si="18"/>
        <v/>
      </c>
      <c r="R58" s="2" t="str">
        <f t="shared" si="19"/>
        <v/>
      </c>
      <c r="S58" s="5" t="str">
        <f t="shared" si="20"/>
        <v/>
      </c>
      <c r="T58" s="2"/>
      <c r="U58" s="2"/>
      <c r="V58" s="2"/>
      <c r="W58" s="2"/>
      <c r="X58" s="2"/>
      <c r="Y58" s="2"/>
      <c r="Z58" s="2"/>
    </row>
    <row r="59" spans="1:26">
      <c r="A59" s="2" t="str">
        <f>IF(Данные!A59="","",Данные!A59)</f>
        <v/>
      </c>
      <c r="B59" s="2" t="str">
        <f>IF(Данные!A59="","",Данные!B59)</f>
        <v/>
      </c>
      <c r="C59" s="2" t="str">
        <f>IF(Данные!A59="","",Данные!C59)</f>
        <v/>
      </c>
      <c r="D59" s="2" t="str">
        <f>IF(Данные!A59="","",Данные!D59)</f>
        <v/>
      </c>
      <c r="E59" s="2" t="str">
        <f>IF(Данные!A59="","",Данные!E59)</f>
        <v/>
      </c>
      <c r="F59" s="8" t="str">
        <f>IF(Данные!A59="","",Данные!F59)</f>
        <v/>
      </c>
      <c r="G59" s="8" t="str">
        <f>IF(A59="","",SUM(Данные!G59:R59))</f>
        <v/>
      </c>
      <c r="H59" s="8" t="str">
        <f t="shared" si="14"/>
        <v/>
      </c>
      <c r="I59" s="12" t="str">
        <f t="shared" si="15"/>
        <v/>
      </c>
      <c r="J59" s="12" t="str">
        <f t="shared" si="16"/>
        <v/>
      </c>
      <c r="K59" s="2" t="str">
        <f>IF(A59="","",IF(J59&lt;=Настройки!$B$4,"A",IF(J59&lt;=Настройки!$B$5,"B","C")))</f>
        <v/>
      </c>
      <c r="L59" s="8" t="str">
        <f>IF(A59="","",AVERAGE(Данные!G59:R59))</f>
        <v/>
      </c>
      <c r="M59" s="8" t="str">
        <f>IF(A59="","",_xludf.STDEV.P(Данные!G59:R59))</f>
        <v/>
      </c>
      <c r="N59" s="8" t="str">
        <f t="shared" si="17"/>
        <v/>
      </c>
      <c r="O59" s="11" t="str">
        <f>IF(A59="","",COUNTIF(Данные!G59:R59,"&gt;0"))</f>
        <v/>
      </c>
      <c r="P59" s="2" t="str">
        <f>IF(A59="","",IF(O59&lt;Настройки!$B$8,"Недостаточно данных",IF(N59&lt;=Настройки!$B$6,"X",IF(N59&lt;=Настройки!$B$7,"Y","Z"))))</f>
        <v/>
      </c>
      <c r="Q59" s="2" t="str">
        <f t="shared" si="18"/>
        <v/>
      </c>
      <c r="R59" s="2" t="str">
        <f t="shared" si="19"/>
        <v/>
      </c>
      <c r="S59" s="5" t="str">
        <f t="shared" si="20"/>
        <v/>
      </c>
      <c r="T59" s="2"/>
      <c r="U59" s="2"/>
      <c r="V59" s="2"/>
      <c r="W59" s="2"/>
      <c r="X59" s="2"/>
      <c r="Y59" s="2"/>
      <c r="Z59" s="2"/>
    </row>
    <row r="60" spans="1:26">
      <c r="A60" s="2" t="str">
        <f>IF(Данные!A60="","",Данные!A60)</f>
        <v/>
      </c>
      <c r="B60" s="2" t="str">
        <f>IF(Данные!A60="","",Данные!B60)</f>
        <v/>
      </c>
      <c r="C60" s="2" t="str">
        <f>IF(Данные!A60="","",Данные!C60)</f>
        <v/>
      </c>
      <c r="D60" s="2" t="str">
        <f>IF(Данные!A60="","",Данные!D60)</f>
        <v/>
      </c>
      <c r="E60" s="2" t="str">
        <f>IF(Данные!A60="","",Данные!E60)</f>
        <v/>
      </c>
      <c r="F60" s="8" t="str">
        <f>IF(Данные!A60="","",Данные!F60)</f>
        <v/>
      </c>
      <c r="G60" s="8" t="str">
        <f>IF(A60="","",SUM(Данные!G60:R60))</f>
        <v/>
      </c>
      <c r="H60" s="8" t="str">
        <f t="shared" si="14"/>
        <v/>
      </c>
      <c r="I60" s="12" t="str">
        <f t="shared" si="15"/>
        <v/>
      </c>
      <c r="J60" s="12" t="str">
        <f t="shared" si="16"/>
        <v/>
      </c>
      <c r="K60" s="2" t="str">
        <f>IF(A60="","",IF(J60&lt;=Настройки!$B$4,"A",IF(J60&lt;=Настройки!$B$5,"B","C")))</f>
        <v/>
      </c>
      <c r="L60" s="8" t="str">
        <f>IF(A60="","",AVERAGE(Данные!G60:R60))</f>
        <v/>
      </c>
      <c r="M60" s="8" t="str">
        <f>IF(A60="","",_xludf.STDEV.P(Данные!G60:R60))</f>
        <v/>
      </c>
      <c r="N60" s="8" t="str">
        <f t="shared" si="17"/>
        <v/>
      </c>
      <c r="O60" s="11" t="str">
        <f>IF(A60="","",COUNTIF(Данные!G60:R60,"&gt;0"))</f>
        <v/>
      </c>
      <c r="P60" s="2" t="str">
        <f>IF(A60="","",IF(O60&lt;Настройки!$B$8,"Недостаточно данных",IF(N60&lt;=Настройки!$B$6,"X",IF(N60&lt;=Настройки!$B$7,"Y","Z"))))</f>
        <v/>
      </c>
      <c r="Q60" s="2" t="str">
        <f t="shared" si="18"/>
        <v/>
      </c>
      <c r="R60" s="2" t="str">
        <f t="shared" si="19"/>
        <v/>
      </c>
      <c r="S60" s="5" t="str">
        <f t="shared" si="20"/>
        <v/>
      </c>
      <c r="T60" s="2"/>
      <c r="U60" s="2"/>
      <c r="V60" s="2"/>
      <c r="W60" s="2"/>
      <c r="X60" s="2"/>
      <c r="Y60" s="2"/>
      <c r="Z60" s="2"/>
    </row>
    <row r="61" spans="1:26">
      <c r="A61" s="2" t="str">
        <f>IF(Данные!A61="","",Данные!A61)</f>
        <v/>
      </c>
      <c r="B61" s="2" t="str">
        <f>IF(Данные!A61="","",Данные!B61)</f>
        <v/>
      </c>
      <c r="C61" s="2" t="str">
        <f>IF(Данные!A61="","",Данные!C61)</f>
        <v/>
      </c>
      <c r="D61" s="2" t="str">
        <f>IF(Данные!A61="","",Данные!D61)</f>
        <v/>
      </c>
      <c r="E61" s="2" t="str">
        <f>IF(Данные!A61="","",Данные!E61)</f>
        <v/>
      </c>
      <c r="F61" s="8" t="str">
        <f>IF(Данные!A61="","",Данные!F61)</f>
        <v/>
      </c>
      <c r="G61" s="8" t="str">
        <f>IF(A61="","",SUM(Данные!G61:R61))</f>
        <v/>
      </c>
      <c r="H61" s="8" t="str">
        <f t="shared" si="14"/>
        <v/>
      </c>
      <c r="I61" s="12" t="str">
        <f t="shared" si="15"/>
        <v/>
      </c>
      <c r="J61" s="12" t="str">
        <f t="shared" si="16"/>
        <v/>
      </c>
      <c r="K61" s="2" t="str">
        <f>IF(A61="","",IF(J61&lt;=Настройки!$B$4,"A",IF(J61&lt;=Настройки!$B$5,"B","C")))</f>
        <v/>
      </c>
      <c r="L61" s="8" t="str">
        <f>IF(A61="","",AVERAGE(Данные!G61:R61))</f>
        <v/>
      </c>
      <c r="M61" s="8" t="str">
        <f>IF(A61="","",_xludf.STDEV.P(Данные!G61:R61))</f>
        <v/>
      </c>
      <c r="N61" s="8" t="str">
        <f t="shared" si="17"/>
        <v/>
      </c>
      <c r="O61" s="11" t="str">
        <f>IF(A61="","",COUNTIF(Данные!G61:R61,"&gt;0"))</f>
        <v/>
      </c>
      <c r="P61" s="2" t="str">
        <f>IF(A61="","",IF(O61&lt;Настройки!$B$8,"Недостаточно данных",IF(N61&lt;=Настройки!$B$6,"X",IF(N61&lt;=Настройки!$B$7,"Y","Z"))))</f>
        <v/>
      </c>
      <c r="Q61" s="2" t="str">
        <f t="shared" si="18"/>
        <v/>
      </c>
      <c r="R61" s="2" t="str">
        <f t="shared" si="19"/>
        <v/>
      </c>
      <c r="S61" s="5" t="str">
        <f t="shared" si="20"/>
        <v/>
      </c>
      <c r="T61" s="2"/>
      <c r="U61" s="2"/>
      <c r="V61" s="2"/>
      <c r="W61" s="2"/>
      <c r="X61" s="2"/>
      <c r="Y61" s="2"/>
      <c r="Z61" s="2"/>
    </row>
    <row r="62" spans="1:26">
      <c r="A62" s="2" t="str">
        <f>IF(Данные!A62="","",Данные!A62)</f>
        <v/>
      </c>
      <c r="B62" s="2" t="str">
        <f>IF(Данные!A62="","",Данные!B62)</f>
        <v/>
      </c>
      <c r="C62" s="2" t="str">
        <f>IF(Данные!A62="","",Данные!C62)</f>
        <v/>
      </c>
      <c r="D62" s="2" t="str">
        <f>IF(Данные!A62="","",Данные!D62)</f>
        <v/>
      </c>
      <c r="E62" s="2" t="str">
        <f>IF(Данные!A62="","",Данные!E62)</f>
        <v/>
      </c>
      <c r="F62" s="8" t="str">
        <f>IF(Данные!A62="","",Данные!F62)</f>
        <v/>
      </c>
      <c r="G62" s="8" t="str">
        <f>IF(A62="","",SUM(Данные!G62:R62))</f>
        <v/>
      </c>
      <c r="H62" s="8" t="str">
        <f t="shared" si="14"/>
        <v/>
      </c>
      <c r="I62" s="12" t="str">
        <f t="shared" si="15"/>
        <v/>
      </c>
      <c r="J62" s="12" t="str">
        <f t="shared" si="16"/>
        <v/>
      </c>
      <c r="K62" s="2" t="str">
        <f>IF(A62="","",IF(J62&lt;=Настройки!$B$4,"A",IF(J62&lt;=Настройки!$B$5,"B","C")))</f>
        <v/>
      </c>
      <c r="L62" s="8" t="str">
        <f>IF(A62="","",AVERAGE(Данные!G62:R62))</f>
        <v/>
      </c>
      <c r="M62" s="8" t="str">
        <f>IF(A62="","",_xludf.STDEV.P(Данные!G62:R62))</f>
        <v/>
      </c>
      <c r="N62" s="8" t="str">
        <f t="shared" si="17"/>
        <v/>
      </c>
      <c r="O62" s="11" t="str">
        <f>IF(A62="","",COUNTIF(Данные!G62:R62,"&gt;0"))</f>
        <v/>
      </c>
      <c r="P62" s="2" t="str">
        <f>IF(A62="","",IF(O62&lt;Настройки!$B$8,"Недостаточно данных",IF(N62&lt;=Настройки!$B$6,"X",IF(N62&lt;=Настройки!$B$7,"Y","Z"))))</f>
        <v/>
      </c>
      <c r="Q62" s="2" t="str">
        <f t="shared" si="18"/>
        <v/>
      </c>
      <c r="R62" s="2" t="str">
        <f t="shared" si="19"/>
        <v/>
      </c>
      <c r="S62" s="5" t="str">
        <f t="shared" si="20"/>
        <v/>
      </c>
      <c r="T62" s="2"/>
      <c r="U62" s="2"/>
      <c r="V62" s="2"/>
      <c r="W62" s="2"/>
      <c r="X62" s="2"/>
      <c r="Y62" s="2"/>
      <c r="Z62" s="2"/>
    </row>
    <row r="63" spans="1:26">
      <c r="A63" s="2" t="str">
        <f>IF(Данные!A63="","",Данные!A63)</f>
        <v/>
      </c>
      <c r="B63" s="2" t="str">
        <f>IF(Данные!A63="","",Данные!B63)</f>
        <v/>
      </c>
      <c r="C63" s="2" t="str">
        <f>IF(Данные!A63="","",Данные!C63)</f>
        <v/>
      </c>
      <c r="D63" s="2" t="str">
        <f>IF(Данные!A63="","",Данные!D63)</f>
        <v/>
      </c>
      <c r="E63" s="2" t="str">
        <f>IF(Данные!A63="","",Данные!E63)</f>
        <v/>
      </c>
      <c r="F63" s="8" t="str">
        <f>IF(Данные!A63="","",Данные!F63)</f>
        <v/>
      </c>
      <c r="G63" s="8" t="str">
        <f>IF(A63="","",SUM(Данные!G63:R63))</f>
        <v/>
      </c>
      <c r="H63" s="8" t="str">
        <f t="shared" si="14"/>
        <v/>
      </c>
      <c r="I63" s="12" t="str">
        <f t="shared" si="15"/>
        <v/>
      </c>
      <c r="J63" s="12" t="str">
        <f t="shared" si="16"/>
        <v/>
      </c>
      <c r="K63" s="2" t="str">
        <f>IF(A63="","",IF(J63&lt;=Настройки!$B$4,"A",IF(J63&lt;=Настройки!$B$5,"B","C")))</f>
        <v/>
      </c>
      <c r="L63" s="8" t="str">
        <f>IF(A63="","",AVERAGE(Данные!G63:R63))</f>
        <v/>
      </c>
      <c r="M63" s="8" t="str">
        <f>IF(A63="","",_xludf.STDEV.P(Данные!G63:R63))</f>
        <v/>
      </c>
      <c r="N63" s="8" t="str">
        <f t="shared" si="17"/>
        <v/>
      </c>
      <c r="O63" s="11" t="str">
        <f>IF(A63="","",COUNTIF(Данные!G63:R63,"&gt;0"))</f>
        <v/>
      </c>
      <c r="P63" s="2" t="str">
        <f>IF(A63="","",IF(O63&lt;Настройки!$B$8,"Недостаточно данных",IF(N63&lt;=Настройки!$B$6,"X",IF(N63&lt;=Настройки!$B$7,"Y","Z"))))</f>
        <v/>
      </c>
      <c r="Q63" s="2" t="str">
        <f t="shared" si="18"/>
        <v/>
      </c>
      <c r="R63" s="2" t="str">
        <f t="shared" si="19"/>
        <v/>
      </c>
      <c r="S63" s="5" t="str">
        <f t="shared" si="20"/>
        <v/>
      </c>
      <c r="T63" s="2"/>
      <c r="U63" s="2"/>
      <c r="V63" s="2"/>
      <c r="W63" s="2"/>
      <c r="X63" s="2"/>
      <c r="Y63" s="2"/>
      <c r="Z63" s="2"/>
    </row>
    <row r="64" spans="1:26">
      <c r="A64" s="2" t="str">
        <f>IF(Данные!A64="","",Данные!A64)</f>
        <v/>
      </c>
      <c r="B64" s="2" t="str">
        <f>IF(Данные!A64="","",Данные!B64)</f>
        <v/>
      </c>
      <c r="C64" s="2" t="str">
        <f>IF(Данные!A64="","",Данные!C64)</f>
        <v/>
      </c>
      <c r="D64" s="2" t="str">
        <f>IF(Данные!A64="","",Данные!D64)</f>
        <v/>
      </c>
      <c r="E64" s="2" t="str">
        <f>IF(Данные!A64="","",Данные!E64)</f>
        <v/>
      </c>
      <c r="F64" s="8" t="str">
        <f>IF(Данные!A64="","",Данные!F64)</f>
        <v/>
      </c>
      <c r="G64" s="8" t="str">
        <f>IF(A64="","",SUM(Данные!G64:R64))</f>
        <v/>
      </c>
      <c r="H64" s="8" t="str">
        <f t="shared" si="14"/>
        <v/>
      </c>
      <c r="I64" s="12" t="str">
        <f t="shared" si="15"/>
        <v/>
      </c>
      <c r="J64" s="12" t="str">
        <f t="shared" si="16"/>
        <v/>
      </c>
      <c r="K64" s="2" t="str">
        <f>IF(A64="","",IF(J64&lt;=Настройки!$B$4,"A",IF(J64&lt;=Настройки!$B$5,"B","C")))</f>
        <v/>
      </c>
      <c r="L64" s="8" t="str">
        <f>IF(A64="","",AVERAGE(Данные!G64:R64))</f>
        <v/>
      </c>
      <c r="M64" s="8" t="str">
        <f>IF(A64="","",_xludf.STDEV.P(Данные!G64:R64))</f>
        <v/>
      </c>
      <c r="N64" s="8" t="str">
        <f t="shared" si="17"/>
        <v/>
      </c>
      <c r="O64" s="11" t="str">
        <f>IF(A64="","",COUNTIF(Данные!G64:R64,"&gt;0"))</f>
        <v/>
      </c>
      <c r="P64" s="2" t="str">
        <f>IF(A64="","",IF(O64&lt;Настройки!$B$8,"Недостаточно данных",IF(N64&lt;=Настройки!$B$6,"X",IF(N64&lt;=Настройки!$B$7,"Y","Z"))))</f>
        <v/>
      </c>
      <c r="Q64" s="2" t="str">
        <f t="shared" si="18"/>
        <v/>
      </c>
      <c r="R64" s="2" t="str">
        <f t="shared" si="19"/>
        <v/>
      </c>
      <c r="S64" s="5" t="str">
        <f t="shared" si="20"/>
        <v/>
      </c>
      <c r="T64" s="2"/>
      <c r="U64" s="2"/>
      <c r="V64" s="2"/>
      <c r="W64" s="2"/>
      <c r="X64" s="2"/>
      <c r="Y64" s="2"/>
      <c r="Z64" s="2"/>
    </row>
    <row r="65" spans="1:26">
      <c r="A65" s="2" t="str">
        <f>IF(Данные!A65="","",Данные!A65)</f>
        <v/>
      </c>
      <c r="B65" s="2" t="str">
        <f>IF(Данные!A65="","",Данные!B65)</f>
        <v/>
      </c>
      <c r="C65" s="2" t="str">
        <f>IF(Данные!A65="","",Данные!C65)</f>
        <v/>
      </c>
      <c r="D65" s="2" t="str">
        <f>IF(Данные!A65="","",Данные!D65)</f>
        <v/>
      </c>
      <c r="E65" s="2" t="str">
        <f>IF(Данные!A65="","",Данные!E65)</f>
        <v/>
      </c>
      <c r="F65" s="8" t="str">
        <f>IF(Данные!A65="","",Данные!F65)</f>
        <v/>
      </c>
      <c r="G65" s="8" t="str">
        <f>IF(A65="","",SUM(Данные!G65:R65))</f>
        <v/>
      </c>
      <c r="H65" s="8" t="str">
        <f t="shared" si="14"/>
        <v/>
      </c>
      <c r="I65" s="12" t="str">
        <f t="shared" si="15"/>
        <v/>
      </c>
      <c r="J65" s="12" t="str">
        <f t="shared" si="16"/>
        <v/>
      </c>
      <c r="K65" s="2" t="str">
        <f>IF(A65="","",IF(J65&lt;=Настройки!$B$4,"A",IF(J65&lt;=Настройки!$B$5,"B","C")))</f>
        <v/>
      </c>
      <c r="L65" s="8" t="str">
        <f>IF(A65="","",AVERAGE(Данные!G65:R65))</f>
        <v/>
      </c>
      <c r="M65" s="8" t="str">
        <f>IF(A65="","",_xludf.STDEV.P(Данные!G65:R65))</f>
        <v/>
      </c>
      <c r="N65" s="8" t="str">
        <f t="shared" si="17"/>
        <v/>
      </c>
      <c r="O65" s="11" t="str">
        <f>IF(A65="","",COUNTIF(Данные!G65:R65,"&gt;0"))</f>
        <v/>
      </c>
      <c r="P65" s="2" t="str">
        <f>IF(A65="","",IF(O65&lt;Настройки!$B$8,"Недостаточно данных",IF(N65&lt;=Настройки!$B$6,"X",IF(N65&lt;=Настройки!$B$7,"Y","Z"))))</f>
        <v/>
      </c>
      <c r="Q65" s="2" t="str">
        <f t="shared" si="18"/>
        <v/>
      </c>
      <c r="R65" s="2" t="str">
        <f t="shared" si="19"/>
        <v/>
      </c>
      <c r="S65" s="5" t="str">
        <f t="shared" si="20"/>
        <v/>
      </c>
      <c r="T65" s="2"/>
      <c r="U65" s="2"/>
      <c r="V65" s="2"/>
      <c r="W65" s="2"/>
      <c r="X65" s="2"/>
      <c r="Y65" s="2"/>
      <c r="Z65" s="2"/>
    </row>
    <row r="66" spans="1:26">
      <c r="A66" s="2" t="str">
        <f>IF(Данные!A66="","",Данные!A66)</f>
        <v/>
      </c>
      <c r="B66" s="2" t="str">
        <f>IF(Данные!A66="","",Данные!B66)</f>
        <v/>
      </c>
      <c r="C66" s="2" t="str">
        <f>IF(Данные!A66="","",Данные!C66)</f>
        <v/>
      </c>
      <c r="D66" s="2" t="str">
        <f>IF(Данные!A66="","",Данные!D66)</f>
        <v/>
      </c>
      <c r="E66" s="2" t="str">
        <f>IF(Данные!A66="","",Данные!E66)</f>
        <v/>
      </c>
      <c r="F66" s="8" t="str">
        <f>IF(Данные!A66="","",Данные!F66)</f>
        <v/>
      </c>
      <c r="G66" s="8" t="str">
        <f>IF(A66="","",SUM(Данные!G66:R66))</f>
        <v/>
      </c>
      <c r="H66" s="8" t="str">
        <f t="shared" si="14"/>
        <v/>
      </c>
      <c r="I66" s="12" t="str">
        <f t="shared" si="15"/>
        <v/>
      </c>
      <c r="J66" s="12" t="str">
        <f t="shared" si="16"/>
        <v/>
      </c>
      <c r="K66" s="2" t="str">
        <f>IF(A66="","",IF(J66&lt;=Настройки!$B$4,"A",IF(J66&lt;=Настройки!$B$5,"B","C")))</f>
        <v/>
      </c>
      <c r="L66" s="8" t="str">
        <f>IF(A66="","",AVERAGE(Данные!G66:R66))</f>
        <v/>
      </c>
      <c r="M66" s="8" t="str">
        <f>IF(A66="","",_xludf.STDEV.P(Данные!G66:R66))</f>
        <v/>
      </c>
      <c r="N66" s="8" t="str">
        <f t="shared" si="17"/>
        <v/>
      </c>
      <c r="O66" s="11" t="str">
        <f>IF(A66="","",COUNTIF(Данные!G66:R66,"&gt;0"))</f>
        <v/>
      </c>
      <c r="P66" s="2" t="str">
        <f>IF(A66="","",IF(O66&lt;Настройки!$B$8,"Недостаточно данных",IF(N66&lt;=Настройки!$B$6,"X",IF(N66&lt;=Настройки!$B$7,"Y","Z"))))</f>
        <v/>
      </c>
      <c r="Q66" s="2" t="str">
        <f t="shared" si="18"/>
        <v/>
      </c>
      <c r="R66" s="2" t="str">
        <f t="shared" si="19"/>
        <v/>
      </c>
      <c r="S66" s="5" t="str">
        <f t="shared" si="20"/>
        <v/>
      </c>
      <c r="T66" s="2"/>
      <c r="U66" s="2"/>
      <c r="V66" s="2"/>
      <c r="W66" s="2"/>
      <c r="X66" s="2"/>
      <c r="Y66" s="2"/>
      <c r="Z66" s="2"/>
    </row>
    <row r="67" spans="1:26">
      <c r="A67" s="2" t="str">
        <f>IF(Данные!A67="","",Данные!A67)</f>
        <v/>
      </c>
      <c r="B67" s="2" t="str">
        <f>IF(Данные!A67="","",Данные!B67)</f>
        <v/>
      </c>
      <c r="C67" s="2" t="str">
        <f>IF(Данные!A67="","",Данные!C67)</f>
        <v/>
      </c>
      <c r="D67" s="2" t="str">
        <f>IF(Данные!A67="","",Данные!D67)</f>
        <v/>
      </c>
      <c r="E67" s="2" t="str">
        <f>IF(Данные!A67="","",Данные!E67)</f>
        <v/>
      </c>
      <c r="F67" s="8" t="str">
        <f>IF(Данные!A67="","",Данные!F67)</f>
        <v/>
      </c>
      <c r="G67" s="8" t="str">
        <f>IF(A67="","",SUM(Данные!G67:R67))</f>
        <v/>
      </c>
      <c r="H67" s="8" t="str">
        <f t="shared" si="14"/>
        <v/>
      </c>
      <c r="I67" s="12" t="str">
        <f t="shared" si="15"/>
        <v/>
      </c>
      <c r="J67" s="12" t="str">
        <f t="shared" si="16"/>
        <v/>
      </c>
      <c r="K67" s="2" t="str">
        <f>IF(A67="","",IF(J67&lt;=Настройки!$B$4,"A",IF(J67&lt;=Настройки!$B$5,"B","C")))</f>
        <v/>
      </c>
      <c r="L67" s="8" t="str">
        <f>IF(A67="","",AVERAGE(Данные!G67:R67))</f>
        <v/>
      </c>
      <c r="M67" s="8" t="str">
        <f>IF(A67="","",_xludf.STDEV.P(Данные!G67:R67))</f>
        <v/>
      </c>
      <c r="N67" s="8" t="str">
        <f t="shared" si="17"/>
        <v/>
      </c>
      <c r="O67" s="11" t="str">
        <f>IF(A67="","",COUNTIF(Данные!G67:R67,"&gt;0"))</f>
        <v/>
      </c>
      <c r="P67" s="2" t="str">
        <f>IF(A67="","",IF(O67&lt;Настройки!$B$8,"Недостаточно данных",IF(N67&lt;=Настройки!$B$6,"X",IF(N67&lt;=Настройки!$B$7,"Y","Z"))))</f>
        <v/>
      </c>
      <c r="Q67" s="2" t="str">
        <f t="shared" si="18"/>
        <v/>
      </c>
      <c r="R67" s="2" t="str">
        <f t="shared" si="19"/>
        <v/>
      </c>
      <c r="S67" s="5" t="str">
        <f t="shared" si="20"/>
        <v/>
      </c>
      <c r="T67" s="2"/>
      <c r="U67" s="2"/>
      <c r="V67" s="2"/>
      <c r="W67" s="2"/>
      <c r="X67" s="2"/>
      <c r="Y67" s="2"/>
      <c r="Z67" s="2"/>
    </row>
    <row r="68" spans="1:26">
      <c r="A68" s="2" t="str">
        <f>IF(Данные!A68="","",Данные!A68)</f>
        <v/>
      </c>
      <c r="B68" s="2" t="str">
        <f>IF(Данные!A68="","",Данные!B68)</f>
        <v/>
      </c>
      <c r="C68" s="2" t="str">
        <f>IF(Данные!A68="","",Данные!C68)</f>
        <v/>
      </c>
      <c r="D68" s="2" t="str">
        <f>IF(Данные!A68="","",Данные!D68)</f>
        <v/>
      </c>
      <c r="E68" s="2" t="str">
        <f>IF(Данные!A68="","",Данные!E68)</f>
        <v/>
      </c>
      <c r="F68" s="8" t="str">
        <f>IF(Данные!A68="","",Данные!F68)</f>
        <v/>
      </c>
      <c r="G68" s="8" t="str">
        <f>IF(A68="","",SUM(Данные!G68:R68))</f>
        <v/>
      </c>
      <c r="H68" s="8" t="str">
        <f t="shared" si="14"/>
        <v/>
      </c>
      <c r="I68" s="12" t="str">
        <f t="shared" si="15"/>
        <v/>
      </c>
      <c r="J68" s="12" t="str">
        <f t="shared" si="16"/>
        <v/>
      </c>
      <c r="K68" s="2" t="str">
        <f>IF(A68="","",IF(J68&lt;=Настройки!$B$4,"A",IF(J68&lt;=Настройки!$B$5,"B","C")))</f>
        <v/>
      </c>
      <c r="L68" s="8" t="str">
        <f>IF(A68="","",AVERAGE(Данные!G68:R68))</f>
        <v/>
      </c>
      <c r="M68" s="8" t="str">
        <f>IF(A68="","",_xludf.STDEV.P(Данные!G68:R68))</f>
        <v/>
      </c>
      <c r="N68" s="8" t="str">
        <f t="shared" si="17"/>
        <v/>
      </c>
      <c r="O68" s="11" t="str">
        <f>IF(A68="","",COUNTIF(Данные!G68:R68,"&gt;0"))</f>
        <v/>
      </c>
      <c r="P68" s="2" t="str">
        <f>IF(A68="","",IF(O68&lt;Настройки!$B$8,"Недостаточно данных",IF(N68&lt;=Настройки!$B$6,"X",IF(N68&lt;=Настройки!$B$7,"Y","Z"))))</f>
        <v/>
      </c>
      <c r="Q68" s="2" t="str">
        <f t="shared" si="18"/>
        <v/>
      </c>
      <c r="R68" s="2" t="str">
        <f t="shared" si="19"/>
        <v/>
      </c>
      <c r="S68" s="5" t="str">
        <f t="shared" si="20"/>
        <v/>
      </c>
      <c r="T68" s="2"/>
      <c r="U68" s="2"/>
      <c r="V68" s="2"/>
      <c r="W68" s="2"/>
      <c r="X68" s="2"/>
      <c r="Y68" s="2"/>
      <c r="Z68" s="2"/>
    </row>
    <row r="69" spans="1:26">
      <c r="A69" s="2" t="str">
        <f>IF(Данные!A69="","",Данные!A69)</f>
        <v/>
      </c>
      <c r="B69" s="2" t="str">
        <f>IF(Данные!A69="","",Данные!B69)</f>
        <v/>
      </c>
      <c r="C69" s="2" t="str">
        <f>IF(Данные!A69="","",Данные!C69)</f>
        <v/>
      </c>
      <c r="D69" s="2" t="str">
        <f>IF(Данные!A69="","",Данные!D69)</f>
        <v/>
      </c>
      <c r="E69" s="2" t="str">
        <f>IF(Данные!A69="","",Данные!E69)</f>
        <v/>
      </c>
      <c r="F69" s="8" t="str">
        <f>IF(Данные!A69="","",Данные!F69)</f>
        <v/>
      </c>
      <c r="G69" s="8" t="str">
        <f>IF(A69="","",SUM(Данные!G69:R69))</f>
        <v/>
      </c>
      <c r="H69" s="8" t="str">
        <f t="shared" si="14"/>
        <v/>
      </c>
      <c r="I69" s="12" t="str">
        <f t="shared" si="15"/>
        <v/>
      </c>
      <c r="J69" s="12" t="str">
        <f t="shared" si="16"/>
        <v/>
      </c>
      <c r="K69" s="2" t="str">
        <f>IF(A69="","",IF(J69&lt;=Настройки!$B$4,"A",IF(J69&lt;=Настройки!$B$5,"B","C")))</f>
        <v/>
      </c>
      <c r="L69" s="8" t="str">
        <f>IF(A69="","",AVERAGE(Данные!G69:R69))</f>
        <v/>
      </c>
      <c r="M69" s="8" t="str">
        <f>IF(A69="","",_xludf.STDEV.P(Данные!G69:R69))</f>
        <v/>
      </c>
      <c r="N69" s="8" t="str">
        <f t="shared" si="17"/>
        <v/>
      </c>
      <c r="O69" s="11" t="str">
        <f>IF(A69="","",COUNTIF(Данные!G69:R69,"&gt;0"))</f>
        <v/>
      </c>
      <c r="P69" s="2" t="str">
        <f>IF(A69="","",IF(O69&lt;Настройки!$B$8,"Недостаточно данных",IF(N69&lt;=Настройки!$B$6,"X",IF(N69&lt;=Настройки!$B$7,"Y","Z"))))</f>
        <v/>
      </c>
      <c r="Q69" s="2" t="str">
        <f t="shared" si="18"/>
        <v/>
      </c>
      <c r="R69" s="2" t="str">
        <f t="shared" si="19"/>
        <v/>
      </c>
      <c r="S69" s="5" t="str">
        <f t="shared" si="20"/>
        <v/>
      </c>
      <c r="T69" s="2"/>
      <c r="U69" s="2"/>
      <c r="V69" s="2"/>
      <c r="W69" s="2"/>
      <c r="X69" s="2"/>
      <c r="Y69" s="2"/>
      <c r="Z69" s="2"/>
    </row>
    <row r="70" spans="1:26">
      <c r="A70" s="2" t="str">
        <f>IF(Данные!A70="","",Данные!A70)</f>
        <v/>
      </c>
      <c r="B70" s="2" t="str">
        <f>IF(Данные!A70="","",Данные!B70)</f>
        <v/>
      </c>
      <c r="C70" s="2" t="str">
        <f>IF(Данные!A70="","",Данные!C70)</f>
        <v/>
      </c>
      <c r="D70" s="2" t="str">
        <f>IF(Данные!A70="","",Данные!D70)</f>
        <v/>
      </c>
      <c r="E70" s="2" t="str">
        <f>IF(Данные!A70="","",Данные!E70)</f>
        <v/>
      </c>
      <c r="F70" s="8" t="str">
        <f>IF(Данные!A70="","",Данные!F70)</f>
        <v/>
      </c>
      <c r="G70" s="8" t="str">
        <f>IF(A70="","",SUM(Данные!G70:R70))</f>
        <v/>
      </c>
      <c r="H70" s="8" t="str">
        <f t="shared" si="14"/>
        <v/>
      </c>
      <c r="I70" s="12" t="str">
        <f t="shared" si="15"/>
        <v/>
      </c>
      <c r="J70" s="12" t="str">
        <f t="shared" si="16"/>
        <v/>
      </c>
      <c r="K70" s="2" t="str">
        <f>IF(A70="","",IF(J70&lt;=Настройки!$B$4,"A",IF(J70&lt;=Настройки!$B$5,"B","C")))</f>
        <v/>
      </c>
      <c r="L70" s="8" t="str">
        <f>IF(A70="","",AVERAGE(Данные!G70:R70))</f>
        <v/>
      </c>
      <c r="M70" s="8" t="str">
        <f>IF(A70="","",_xludf.STDEV.P(Данные!G70:R70))</f>
        <v/>
      </c>
      <c r="N70" s="8" t="str">
        <f t="shared" si="17"/>
        <v/>
      </c>
      <c r="O70" s="11" t="str">
        <f>IF(A70="","",COUNTIF(Данные!G70:R70,"&gt;0"))</f>
        <v/>
      </c>
      <c r="P70" s="2" t="str">
        <f>IF(A70="","",IF(O70&lt;Настройки!$B$8,"Недостаточно данных",IF(N70&lt;=Настройки!$B$6,"X",IF(N70&lt;=Настройки!$B$7,"Y","Z"))))</f>
        <v/>
      </c>
      <c r="Q70" s="2" t="str">
        <f t="shared" si="18"/>
        <v/>
      </c>
      <c r="R70" s="2" t="str">
        <f t="shared" si="19"/>
        <v/>
      </c>
      <c r="S70" s="5" t="str">
        <f t="shared" si="20"/>
        <v/>
      </c>
      <c r="T70" s="2"/>
      <c r="U70" s="2"/>
      <c r="V70" s="2"/>
      <c r="W70" s="2"/>
      <c r="X70" s="2"/>
      <c r="Y70" s="2"/>
      <c r="Z70" s="2"/>
    </row>
    <row r="71" spans="1:26">
      <c r="A71" s="2" t="str">
        <f>IF(Данные!A71="","",Данные!A71)</f>
        <v/>
      </c>
      <c r="B71" s="2" t="str">
        <f>IF(Данные!A71="","",Данные!B71)</f>
        <v/>
      </c>
      <c r="C71" s="2" t="str">
        <f>IF(Данные!A71="","",Данные!C71)</f>
        <v/>
      </c>
      <c r="D71" s="2" t="str">
        <f>IF(Данные!A71="","",Данные!D71)</f>
        <v/>
      </c>
      <c r="E71" s="2" t="str">
        <f>IF(Данные!A71="","",Данные!E71)</f>
        <v/>
      </c>
      <c r="F71" s="8" t="str">
        <f>IF(Данные!A71="","",Данные!F71)</f>
        <v/>
      </c>
      <c r="G71" s="8" t="str">
        <f>IF(A71="","",SUM(Данные!G71:R71))</f>
        <v/>
      </c>
      <c r="H71" s="8" t="str">
        <f t="shared" si="14"/>
        <v/>
      </c>
      <c r="I71" s="12" t="str">
        <f t="shared" si="15"/>
        <v/>
      </c>
      <c r="J71" s="12" t="str">
        <f t="shared" si="16"/>
        <v/>
      </c>
      <c r="K71" s="2" t="str">
        <f>IF(A71="","",IF(J71&lt;=Настройки!$B$4,"A",IF(J71&lt;=Настройки!$B$5,"B","C")))</f>
        <v/>
      </c>
      <c r="L71" s="8" t="str">
        <f>IF(A71="","",AVERAGE(Данные!G71:R71))</f>
        <v/>
      </c>
      <c r="M71" s="8" t="str">
        <f>IF(A71="","",_xludf.STDEV.P(Данные!G71:R71))</f>
        <v/>
      </c>
      <c r="N71" s="8" t="str">
        <f t="shared" si="17"/>
        <v/>
      </c>
      <c r="O71" s="11" t="str">
        <f>IF(A71="","",COUNTIF(Данные!G71:R71,"&gt;0"))</f>
        <v/>
      </c>
      <c r="P71" s="2" t="str">
        <f>IF(A71="","",IF(O71&lt;Настройки!$B$8,"Недостаточно данных",IF(N71&lt;=Настройки!$B$6,"X",IF(N71&lt;=Настройки!$B$7,"Y","Z"))))</f>
        <v/>
      </c>
      <c r="Q71" s="2" t="str">
        <f t="shared" si="18"/>
        <v/>
      </c>
      <c r="R71" s="2" t="str">
        <f t="shared" si="19"/>
        <v/>
      </c>
      <c r="S71" s="5" t="str">
        <f t="shared" si="20"/>
        <v/>
      </c>
      <c r="T71" s="2"/>
      <c r="U71" s="2"/>
      <c r="V71" s="2"/>
      <c r="W71" s="2"/>
      <c r="X71" s="2"/>
      <c r="Y71" s="2"/>
      <c r="Z71" s="2"/>
    </row>
    <row r="72" spans="1:26">
      <c r="A72" s="2" t="str">
        <f>IF(Данные!A72="","",Данные!A72)</f>
        <v/>
      </c>
      <c r="B72" s="2" t="str">
        <f>IF(Данные!A72="","",Данные!B72)</f>
        <v/>
      </c>
      <c r="C72" s="2" t="str">
        <f>IF(Данные!A72="","",Данные!C72)</f>
        <v/>
      </c>
      <c r="D72" s="2" t="str">
        <f>IF(Данные!A72="","",Данные!D72)</f>
        <v/>
      </c>
      <c r="E72" s="2" t="str">
        <f>IF(Данные!A72="","",Данные!E72)</f>
        <v/>
      </c>
      <c r="F72" s="8" t="str">
        <f>IF(Данные!A72="","",Данные!F72)</f>
        <v/>
      </c>
      <c r="G72" s="8" t="str">
        <f>IF(A72="","",SUM(Данные!G72:R72))</f>
        <v/>
      </c>
      <c r="H72" s="8" t="str">
        <f t="shared" si="14"/>
        <v/>
      </c>
      <c r="I72" s="12" t="str">
        <f t="shared" si="15"/>
        <v/>
      </c>
      <c r="J72" s="12" t="str">
        <f t="shared" si="16"/>
        <v/>
      </c>
      <c r="K72" s="2" t="str">
        <f>IF(A72="","",IF(J72&lt;=Настройки!$B$4,"A",IF(J72&lt;=Настройки!$B$5,"B","C")))</f>
        <v/>
      </c>
      <c r="L72" s="8" t="str">
        <f>IF(A72="","",AVERAGE(Данные!G72:R72))</f>
        <v/>
      </c>
      <c r="M72" s="8" t="str">
        <f>IF(A72="","",_xludf.STDEV.P(Данные!G72:R72))</f>
        <v/>
      </c>
      <c r="N72" s="8" t="str">
        <f t="shared" si="17"/>
        <v/>
      </c>
      <c r="O72" s="11" t="str">
        <f>IF(A72="","",COUNTIF(Данные!G72:R72,"&gt;0"))</f>
        <v/>
      </c>
      <c r="P72" s="2" t="str">
        <f>IF(A72="","",IF(O72&lt;Настройки!$B$8,"Недостаточно данных",IF(N72&lt;=Настройки!$B$6,"X",IF(N72&lt;=Настройки!$B$7,"Y","Z"))))</f>
        <v/>
      </c>
      <c r="Q72" s="2" t="str">
        <f t="shared" si="18"/>
        <v/>
      </c>
      <c r="R72" s="2" t="str">
        <f t="shared" si="19"/>
        <v/>
      </c>
      <c r="S72" s="5" t="str">
        <f t="shared" si="20"/>
        <v/>
      </c>
      <c r="T72" s="2"/>
      <c r="U72" s="2"/>
      <c r="V72" s="2"/>
      <c r="W72" s="2"/>
      <c r="X72" s="2"/>
      <c r="Y72" s="2"/>
      <c r="Z72" s="2"/>
    </row>
    <row r="73" spans="1:26">
      <c r="A73" s="2" t="str">
        <f>IF(Данные!A73="","",Данные!A73)</f>
        <v/>
      </c>
      <c r="B73" s="2" t="str">
        <f>IF(Данные!A73="","",Данные!B73)</f>
        <v/>
      </c>
      <c r="C73" s="2" t="str">
        <f>IF(Данные!A73="","",Данные!C73)</f>
        <v/>
      </c>
      <c r="D73" s="2" t="str">
        <f>IF(Данные!A73="","",Данные!D73)</f>
        <v/>
      </c>
      <c r="E73" s="2" t="str">
        <f>IF(Данные!A73="","",Данные!E73)</f>
        <v/>
      </c>
      <c r="F73" s="8" t="str">
        <f>IF(Данные!A73="","",Данные!F73)</f>
        <v/>
      </c>
      <c r="G73" s="8" t="str">
        <f>IF(A73="","",SUM(Данные!G73:R73))</f>
        <v/>
      </c>
      <c r="H73" s="8" t="str">
        <f t="shared" si="14"/>
        <v/>
      </c>
      <c r="I73" s="12" t="str">
        <f t="shared" si="15"/>
        <v/>
      </c>
      <c r="J73" s="12" t="str">
        <f t="shared" si="16"/>
        <v/>
      </c>
      <c r="K73" s="2" t="str">
        <f>IF(A73="","",IF(J73&lt;=Настройки!$B$4,"A",IF(J73&lt;=Настройки!$B$5,"B","C")))</f>
        <v/>
      </c>
      <c r="L73" s="8" t="str">
        <f>IF(A73="","",AVERAGE(Данные!G73:R73))</f>
        <v/>
      </c>
      <c r="M73" s="8" t="str">
        <f>IF(A73="","",_xludf.STDEV.P(Данные!G73:R73))</f>
        <v/>
      </c>
      <c r="N73" s="8" t="str">
        <f t="shared" si="17"/>
        <v/>
      </c>
      <c r="O73" s="11" t="str">
        <f>IF(A73="","",COUNTIF(Данные!G73:R73,"&gt;0"))</f>
        <v/>
      </c>
      <c r="P73" s="2" t="str">
        <f>IF(A73="","",IF(O73&lt;Настройки!$B$8,"Недостаточно данных",IF(N73&lt;=Настройки!$B$6,"X",IF(N73&lt;=Настройки!$B$7,"Y","Z"))))</f>
        <v/>
      </c>
      <c r="Q73" s="2" t="str">
        <f t="shared" si="18"/>
        <v/>
      </c>
      <c r="R73" s="2" t="str">
        <f t="shared" si="19"/>
        <v/>
      </c>
      <c r="S73" s="5" t="str">
        <f t="shared" si="20"/>
        <v/>
      </c>
      <c r="T73" s="2"/>
      <c r="U73" s="2"/>
      <c r="V73" s="2"/>
      <c r="W73" s="2"/>
      <c r="X73" s="2"/>
      <c r="Y73" s="2"/>
      <c r="Z73" s="2"/>
    </row>
    <row r="74" spans="1:26">
      <c r="A74" s="2" t="str">
        <f>IF(Данные!A74="","",Данные!A74)</f>
        <v/>
      </c>
      <c r="B74" s="2" t="str">
        <f>IF(Данные!A74="","",Данные!B74)</f>
        <v/>
      </c>
      <c r="C74" s="2" t="str">
        <f>IF(Данные!A74="","",Данные!C74)</f>
        <v/>
      </c>
      <c r="D74" s="2" t="str">
        <f>IF(Данные!A74="","",Данные!D74)</f>
        <v/>
      </c>
      <c r="E74" s="2" t="str">
        <f>IF(Данные!A74="","",Данные!E74)</f>
        <v/>
      </c>
      <c r="F74" s="8" t="str">
        <f>IF(Данные!A74="","",Данные!F74)</f>
        <v/>
      </c>
      <c r="G74" s="8" t="str">
        <f>IF(A74="","",SUM(Данные!G74:R74))</f>
        <v/>
      </c>
      <c r="H74" s="8" t="str">
        <f t="shared" si="14"/>
        <v/>
      </c>
      <c r="I74" s="12" t="str">
        <f t="shared" si="15"/>
        <v/>
      </c>
      <c r="J74" s="12" t="str">
        <f t="shared" si="16"/>
        <v/>
      </c>
      <c r="K74" s="2" t="str">
        <f>IF(A74="","",IF(J74&lt;=Настройки!$B$4,"A",IF(J74&lt;=Настройки!$B$5,"B","C")))</f>
        <v/>
      </c>
      <c r="L74" s="8" t="str">
        <f>IF(A74="","",AVERAGE(Данные!G74:R74))</f>
        <v/>
      </c>
      <c r="M74" s="8" t="str">
        <f>IF(A74="","",_xludf.STDEV.P(Данные!G74:R74))</f>
        <v/>
      </c>
      <c r="N74" s="8" t="str">
        <f t="shared" si="17"/>
        <v/>
      </c>
      <c r="O74" s="11" t="str">
        <f>IF(A74="","",COUNTIF(Данные!G74:R74,"&gt;0"))</f>
        <v/>
      </c>
      <c r="P74" s="2" t="str">
        <f>IF(A74="","",IF(O74&lt;Настройки!$B$8,"Недостаточно данных",IF(N74&lt;=Настройки!$B$6,"X",IF(N74&lt;=Настройки!$B$7,"Y","Z"))))</f>
        <v/>
      </c>
      <c r="Q74" s="2" t="str">
        <f t="shared" si="18"/>
        <v/>
      </c>
      <c r="R74" s="2" t="str">
        <f t="shared" si="19"/>
        <v/>
      </c>
      <c r="S74" s="5" t="str">
        <f t="shared" si="20"/>
        <v/>
      </c>
      <c r="T74" s="2"/>
      <c r="U74" s="2"/>
      <c r="V74" s="2"/>
      <c r="W74" s="2"/>
      <c r="X74" s="2"/>
      <c r="Y74" s="2"/>
      <c r="Z74" s="2"/>
    </row>
    <row r="75" spans="1:26">
      <c r="A75" s="2" t="str">
        <f>IF(Данные!A75="","",Данные!A75)</f>
        <v/>
      </c>
      <c r="B75" s="2" t="str">
        <f>IF(Данные!A75="","",Данные!B75)</f>
        <v/>
      </c>
      <c r="C75" s="2" t="str">
        <f>IF(Данные!A75="","",Данные!C75)</f>
        <v/>
      </c>
      <c r="D75" s="2" t="str">
        <f>IF(Данные!A75="","",Данные!D75)</f>
        <v/>
      </c>
      <c r="E75" s="2" t="str">
        <f>IF(Данные!A75="","",Данные!E75)</f>
        <v/>
      </c>
      <c r="F75" s="8" t="str">
        <f>IF(Данные!A75="","",Данные!F75)</f>
        <v/>
      </c>
      <c r="G75" s="8" t="str">
        <f>IF(A75="","",SUM(Данные!G75:R75))</f>
        <v/>
      </c>
      <c r="H75" s="8" t="str">
        <f t="shared" si="14"/>
        <v/>
      </c>
      <c r="I75" s="12" t="str">
        <f t="shared" si="15"/>
        <v/>
      </c>
      <c r="J75" s="12" t="str">
        <f t="shared" si="16"/>
        <v/>
      </c>
      <c r="K75" s="2" t="str">
        <f>IF(A75="","",IF(J75&lt;=Настройки!$B$4,"A",IF(J75&lt;=Настройки!$B$5,"B","C")))</f>
        <v/>
      </c>
      <c r="L75" s="8" t="str">
        <f>IF(A75="","",AVERAGE(Данные!G75:R75))</f>
        <v/>
      </c>
      <c r="M75" s="8" t="str">
        <f>IF(A75="","",_xludf.STDEV.P(Данные!G75:R75))</f>
        <v/>
      </c>
      <c r="N75" s="8" t="str">
        <f t="shared" si="17"/>
        <v/>
      </c>
      <c r="O75" s="11" t="str">
        <f>IF(A75="","",COUNTIF(Данные!G75:R75,"&gt;0"))</f>
        <v/>
      </c>
      <c r="P75" s="2" t="str">
        <f>IF(A75="","",IF(O75&lt;Настройки!$B$8,"Недостаточно данных",IF(N75&lt;=Настройки!$B$6,"X",IF(N75&lt;=Настройки!$B$7,"Y","Z"))))</f>
        <v/>
      </c>
      <c r="Q75" s="2" t="str">
        <f t="shared" si="18"/>
        <v/>
      </c>
      <c r="R75" s="2" t="str">
        <f t="shared" si="19"/>
        <v/>
      </c>
      <c r="S75" s="5" t="str">
        <f t="shared" si="20"/>
        <v/>
      </c>
      <c r="T75" s="2"/>
      <c r="U75" s="2"/>
      <c r="V75" s="2"/>
      <c r="W75" s="2"/>
      <c r="X75" s="2"/>
      <c r="Y75" s="2"/>
      <c r="Z75" s="2"/>
    </row>
    <row r="76" spans="1:26">
      <c r="A76" s="2" t="str">
        <f>IF(Данные!A76="","",Данные!A76)</f>
        <v/>
      </c>
      <c r="B76" s="2" t="str">
        <f>IF(Данные!A76="","",Данные!B76)</f>
        <v/>
      </c>
      <c r="C76" s="2" t="str">
        <f>IF(Данные!A76="","",Данные!C76)</f>
        <v/>
      </c>
      <c r="D76" s="2" t="str">
        <f>IF(Данные!A76="","",Данные!D76)</f>
        <v/>
      </c>
      <c r="E76" s="2" t="str">
        <f>IF(Данные!A76="","",Данные!E76)</f>
        <v/>
      </c>
      <c r="F76" s="8" t="str">
        <f>IF(Данные!A76="","",Данные!F76)</f>
        <v/>
      </c>
      <c r="G76" s="8" t="str">
        <f>IF(A76="","",SUM(Данные!G76:R76))</f>
        <v/>
      </c>
      <c r="H76" s="8" t="str">
        <f t="shared" si="14"/>
        <v/>
      </c>
      <c r="I76" s="12" t="str">
        <f t="shared" si="15"/>
        <v/>
      </c>
      <c r="J76" s="12" t="str">
        <f t="shared" si="16"/>
        <v/>
      </c>
      <c r="K76" s="2" t="str">
        <f>IF(A76="","",IF(J76&lt;=Настройки!$B$4,"A",IF(J76&lt;=Настройки!$B$5,"B","C")))</f>
        <v/>
      </c>
      <c r="L76" s="8" t="str">
        <f>IF(A76="","",AVERAGE(Данные!G76:R76))</f>
        <v/>
      </c>
      <c r="M76" s="8" t="str">
        <f>IF(A76="","",_xludf.STDEV.P(Данные!G76:R76))</f>
        <v/>
      </c>
      <c r="N76" s="8" t="str">
        <f t="shared" si="17"/>
        <v/>
      </c>
      <c r="O76" s="11" t="str">
        <f>IF(A76="","",COUNTIF(Данные!G76:R76,"&gt;0"))</f>
        <v/>
      </c>
      <c r="P76" s="2" t="str">
        <f>IF(A76="","",IF(O76&lt;Настройки!$B$8,"Недостаточно данных",IF(N76&lt;=Настройки!$B$6,"X",IF(N76&lt;=Настройки!$B$7,"Y","Z"))))</f>
        <v/>
      </c>
      <c r="Q76" s="2" t="str">
        <f t="shared" si="18"/>
        <v/>
      </c>
      <c r="R76" s="2" t="str">
        <f t="shared" si="19"/>
        <v/>
      </c>
      <c r="S76" s="5" t="str">
        <f t="shared" si="20"/>
        <v/>
      </c>
      <c r="T76" s="2"/>
      <c r="U76" s="2"/>
      <c r="V76" s="2"/>
      <c r="W76" s="2"/>
      <c r="X76" s="2"/>
      <c r="Y76" s="2"/>
      <c r="Z76" s="2"/>
    </row>
    <row r="77" spans="1:26">
      <c r="A77" s="2" t="str">
        <f>IF(Данные!A77="","",Данные!A77)</f>
        <v/>
      </c>
      <c r="B77" s="2" t="str">
        <f>IF(Данные!A77="","",Данные!B77)</f>
        <v/>
      </c>
      <c r="C77" s="2" t="str">
        <f>IF(Данные!A77="","",Данные!C77)</f>
        <v/>
      </c>
      <c r="D77" s="2" t="str">
        <f>IF(Данные!A77="","",Данные!D77)</f>
        <v/>
      </c>
      <c r="E77" s="2" t="str">
        <f>IF(Данные!A77="","",Данные!E77)</f>
        <v/>
      </c>
      <c r="F77" s="8" t="str">
        <f>IF(Данные!A77="","",Данные!F77)</f>
        <v/>
      </c>
      <c r="G77" s="8" t="str">
        <f>IF(A77="","",SUM(Данные!G77:R77))</f>
        <v/>
      </c>
      <c r="H77" s="8" t="str">
        <f t="shared" si="14"/>
        <v/>
      </c>
      <c r="I77" s="12" t="str">
        <f t="shared" si="15"/>
        <v/>
      </c>
      <c r="J77" s="12" t="str">
        <f t="shared" si="16"/>
        <v/>
      </c>
      <c r="K77" s="2" t="str">
        <f>IF(A77="","",IF(J77&lt;=Настройки!$B$4,"A",IF(J77&lt;=Настройки!$B$5,"B","C")))</f>
        <v/>
      </c>
      <c r="L77" s="8" t="str">
        <f>IF(A77="","",AVERAGE(Данные!G77:R77))</f>
        <v/>
      </c>
      <c r="M77" s="8" t="str">
        <f>IF(A77="","",_xludf.STDEV.P(Данные!G77:R77))</f>
        <v/>
      </c>
      <c r="N77" s="8" t="str">
        <f t="shared" si="17"/>
        <v/>
      </c>
      <c r="O77" s="11" t="str">
        <f>IF(A77="","",COUNTIF(Данные!G77:R77,"&gt;0"))</f>
        <v/>
      </c>
      <c r="P77" s="2" t="str">
        <f>IF(A77="","",IF(O77&lt;Настройки!$B$8,"Недостаточно данных",IF(N77&lt;=Настройки!$B$6,"X",IF(N77&lt;=Настройки!$B$7,"Y","Z"))))</f>
        <v/>
      </c>
      <c r="Q77" s="2" t="str">
        <f t="shared" si="18"/>
        <v/>
      </c>
      <c r="R77" s="2" t="str">
        <f t="shared" si="19"/>
        <v/>
      </c>
      <c r="S77" s="5" t="str">
        <f t="shared" si="20"/>
        <v/>
      </c>
      <c r="T77" s="2"/>
      <c r="U77" s="2"/>
      <c r="V77" s="2"/>
      <c r="W77" s="2"/>
      <c r="X77" s="2"/>
      <c r="Y77" s="2"/>
      <c r="Z77" s="2"/>
    </row>
    <row r="78" spans="1:26">
      <c r="A78" s="2" t="str">
        <f>IF(Данные!A78="","",Данные!A78)</f>
        <v/>
      </c>
      <c r="B78" s="2" t="str">
        <f>IF(Данные!A78="","",Данные!B78)</f>
        <v/>
      </c>
      <c r="C78" s="2" t="str">
        <f>IF(Данные!A78="","",Данные!C78)</f>
        <v/>
      </c>
      <c r="D78" s="2" t="str">
        <f>IF(Данные!A78="","",Данные!D78)</f>
        <v/>
      </c>
      <c r="E78" s="2" t="str">
        <f>IF(Данные!A78="","",Данные!E78)</f>
        <v/>
      </c>
      <c r="F78" s="8" t="str">
        <f>IF(Данные!A78="","",Данные!F78)</f>
        <v/>
      </c>
      <c r="G78" s="8" t="str">
        <f>IF(A78="","",SUM(Данные!G78:R78))</f>
        <v/>
      </c>
      <c r="H78" s="8" t="str">
        <f t="shared" si="14"/>
        <v/>
      </c>
      <c r="I78" s="12" t="str">
        <f t="shared" si="15"/>
        <v/>
      </c>
      <c r="J78" s="12" t="str">
        <f t="shared" si="16"/>
        <v/>
      </c>
      <c r="K78" s="2" t="str">
        <f>IF(A78="","",IF(J78&lt;=Настройки!$B$4,"A",IF(J78&lt;=Настройки!$B$5,"B","C")))</f>
        <v/>
      </c>
      <c r="L78" s="8" t="str">
        <f>IF(A78="","",AVERAGE(Данные!G78:R78))</f>
        <v/>
      </c>
      <c r="M78" s="8" t="str">
        <f>IF(A78="","",_xludf.STDEV.P(Данные!G78:R78))</f>
        <v/>
      </c>
      <c r="N78" s="8" t="str">
        <f t="shared" si="17"/>
        <v/>
      </c>
      <c r="O78" s="11" t="str">
        <f>IF(A78="","",COUNTIF(Данные!G78:R78,"&gt;0"))</f>
        <v/>
      </c>
      <c r="P78" s="2" t="str">
        <f>IF(A78="","",IF(O78&lt;Настройки!$B$8,"Недостаточно данных",IF(N78&lt;=Настройки!$B$6,"X",IF(N78&lt;=Настройки!$B$7,"Y","Z"))))</f>
        <v/>
      </c>
      <c r="Q78" s="2" t="str">
        <f t="shared" si="18"/>
        <v/>
      </c>
      <c r="R78" s="2" t="str">
        <f t="shared" si="19"/>
        <v/>
      </c>
      <c r="S78" s="5" t="str">
        <f t="shared" si="20"/>
        <v/>
      </c>
      <c r="T78" s="2"/>
      <c r="U78" s="2"/>
      <c r="V78" s="2"/>
      <c r="W78" s="2"/>
      <c r="X78" s="2"/>
      <c r="Y78" s="2"/>
      <c r="Z78" s="2"/>
    </row>
    <row r="79" spans="1:26">
      <c r="A79" s="2" t="str">
        <f>IF(Данные!A79="","",Данные!A79)</f>
        <v/>
      </c>
      <c r="B79" s="2" t="str">
        <f>IF(Данные!A79="","",Данные!B79)</f>
        <v/>
      </c>
      <c r="C79" s="2" t="str">
        <f>IF(Данные!A79="","",Данные!C79)</f>
        <v/>
      </c>
      <c r="D79" s="2" t="str">
        <f>IF(Данные!A79="","",Данные!D79)</f>
        <v/>
      </c>
      <c r="E79" s="2" t="str">
        <f>IF(Данные!A79="","",Данные!E79)</f>
        <v/>
      </c>
      <c r="F79" s="8" t="str">
        <f>IF(Данные!A79="","",Данные!F79)</f>
        <v/>
      </c>
      <c r="G79" s="8" t="str">
        <f>IF(A79="","",SUM(Данные!G79:R79))</f>
        <v/>
      </c>
      <c r="H79" s="8" t="str">
        <f t="shared" si="14"/>
        <v/>
      </c>
      <c r="I79" s="12" t="str">
        <f t="shared" si="15"/>
        <v/>
      </c>
      <c r="J79" s="12" t="str">
        <f t="shared" si="16"/>
        <v/>
      </c>
      <c r="K79" s="2" t="str">
        <f>IF(A79="","",IF(J79&lt;=Настройки!$B$4,"A",IF(J79&lt;=Настройки!$B$5,"B","C")))</f>
        <v/>
      </c>
      <c r="L79" s="8" t="str">
        <f>IF(A79="","",AVERAGE(Данные!G79:R79))</f>
        <v/>
      </c>
      <c r="M79" s="8" t="str">
        <f>IF(A79="","",_xludf.STDEV.P(Данные!G79:R79))</f>
        <v/>
      </c>
      <c r="N79" s="8" t="str">
        <f t="shared" si="17"/>
        <v/>
      </c>
      <c r="O79" s="11" t="str">
        <f>IF(A79="","",COUNTIF(Данные!G79:R79,"&gt;0"))</f>
        <v/>
      </c>
      <c r="P79" s="2" t="str">
        <f>IF(A79="","",IF(O79&lt;Настройки!$B$8,"Недостаточно данных",IF(N79&lt;=Настройки!$B$6,"X",IF(N79&lt;=Настройки!$B$7,"Y","Z"))))</f>
        <v/>
      </c>
      <c r="Q79" s="2" t="str">
        <f t="shared" si="18"/>
        <v/>
      </c>
      <c r="R79" s="2" t="str">
        <f t="shared" si="19"/>
        <v/>
      </c>
      <c r="S79" s="5" t="str">
        <f t="shared" si="20"/>
        <v/>
      </c>
      <c r="T79" s="2"/>
      <c r="U79" s="2"/>
      <c r="V79" s="2"/>
      <c r="W79" s="2"/>
      <c r="X79" s="2"/>
      <c r="Y79" s="2"/>
      <c r="Z79" s="2"/>
    </row>
    <row r="80" spans="1:26">
      <c r="A80" s="2" t="str">
        <f>IF(Данные!A80="","",Данные!A80)</f>
        <v/>
      </c>
      <c r="B80" s="2" t="str">
        <f>IF(Данные!A80="","",Данные!B80)</f>
        <v/>
      </c>
      <c r="C80" s="2" t="str">
        <f>IF(Данные!A80="","",Данные!C80)</f>
        <v/>
      </c>
      <c r="D80" s="2" t="str">
        <f>IF(Данные!A80="","",Данные!D80)</f>
        <v/>
      </c>
      <c r="E80" s="2" t="str">
        <f>IF(Данные!A80="","",Данные!E80)</f>
        <v/>
      </c>
      <c r="F80" s="8" t="str">
        <f>IF(Данные!A80="","",Данные!F80)</f>
        <v/>
      </c>
      <c r="G80" s="8" t="str">
        <f>IF(A80="","",SUM(Данные!G80:R80))</f>
        <v/>
      </c>
      <c r="H80" s="8" t="str">
        <f t="shared" si="14"/>
        <v/>
      </c>
      <c r="I80" s="12" t="str">
        <f t="shared" si="15"/>
        <v/>
      </c>
      <c r="J80" s="12" t="str">
        <f t="shared" si="16"/>
        <v/>
      </c>
      <c r="K80" s="2" t="str">
        <f>IF(A80="","",IF(J80&lt;=Настройки!$B$4,"A",IF(J80&lt;=Настройки!$B$5,"B","C")))</f>
        <v/>
      </c>
      <c r="L80" s="8" t="str">
        <f>IF(A80="","",AVERAGE(Данные!G80:R80))</f>
        <v/>
      </c>
      <c r="M80" s="8" t="str">
        <f>IF(A80="","",_xludf.STDEV.P(Данные!G80:R80))</f>
        <v/>
      </c>
      <c r="N80" s="8" t="str">
        <f t="shared" si="17"/>
        <v/>
      </c>
      <c r="O80" s="11" t="str">
        <f>IF(A80="","",COUNTIF(Данные!G80:R80,"&gt;0"))</f>
        <v/>
      </c>
      <c r="P80" s="2" t="str">
        <f>IF(A80="","",IF(O80&lt;Настройки!$B$8,"Недостаточно данных",IF(N80&lt;=Настройки!$B$6,"X",IF(N80&lt;=Настройки!$B$7,"Y","Z"))))</f>
        <v/>
      </c>
      <c r="Q80" s="2" t="str">
        <f t="shared" si="18"/>
        <v/>
      </c>
      <c r="R80" s="2" t="str">
        <f t="shared" si="19"/>
        <v/>
      </c>
      <c r="S80" s="5" t="str">
        <f t="shared" si="20"/>
        <v/>
      </c>
      <c r="T80" s="2"/>
      <c r="U80" s="2"/>
      <c r="V80" s="2"/>
      <c r="W80" s="2"/>
      <c r="X80" s="2"/>
      <c r="Y80" s="2"/>
      <c r="Z80" s="2"/>
    </row>
    <row r="81" spans="1:26">
      <c r="A81" s="2" t="str">
        <f>IF(Данные!A81="","",Данные!A81)</f>
        <v/>
      </c>
      <c r="B81" s="2" t="str">
        <f>IF(Данные!A81="","",Данные!B81)</f>
        <v/>
      </c>
      <c r="C81" s="2" t="str">
        <f>IF(Данные!A81="","",Данные!C81)</f>
        <v/>
      </c>
      <c r="D81" s="2" t="str">
        <f>IF(Данные!A81="","",Данные!D81)</f>
        <v/>
      </c>
      <c r="E81" s="2" t="str">
        <f>IF(Данные!A81="","",Данные!E81)</f>
        <v/>
      </c>
      <c r="F81" s="8" t="str">
        <f>IF(Данные!A81="","",Данные!F81)</f>
        <v/>
      </c>
      <c r="G81" s="8" t="str">
        <f>IF(A81="","",SUM(Данные!G81:R81))</f>
        <v/>
      </c>
      <c r="H81" s="8" t="str">
        <f t="shared" si="14"/>
        <v/>
      </c>
      <c r="I81" s="12" t="str">
        <f t="shared" si="15"/>
        <v/>
      </c>
      <c r="J81" s="12" t="str">
        <f t="shared" si="16"/>
        <v/>
      </c>
      <c r="K81" s="2" t="str">
        <f>IF(A81="","",IF(J81&lt;=Настройки!$B$4,"A",IF(J81&lt;=Настройки!$B$5,"B","C")))</f>
        <v/>
      </c>
      <c r="L81" s="8" t="str">
        <f>IF(A81="","",AVERAGE(Данные!G81:R81))</f>
        <v/>
      </c>
      <c r="M81" s="8" t="str">
        <f>IF(A81="","",_xludf.STDEV.P(Данные!G81:R81))</f>
        <v/>
      </c>
      <c r="N81" s="8" t="str">
        <f t="shared" si="17"/>
        <v/>
      </c>
      <c r="O81" s="11" t="str">
        <f>IF(A81="","",COUNTIF(Данные!G81:R81,"&gt;0"))</f>
        <v/>
      </c>
      <c r="P81" s="2" t="str">
        <f>IF(A81="","",IF(O81&lt;Настройки!$B$8,"Недостаточно данных",IF(N81&lt;=Настройки!$B$6,"X",IF(N81&lt;=Настройки!$B$7,"Y","Z"))))</f>
        <v/>
      </c>
      <c r="Q81" s="2" t="str">
        <f t="shared" si="18"/>
        <v/>
      </c>
      <c r="R81" s="2" t="str">
        <f t="shared" si="19"/>
        <v/>
      </c>
      <c r="S81" s="5" t="str">
        <f t="shared" si="20"/>
        <v/>
      </c>
      <c r="T81" s="2"/>
      <c r="U81" s="2"/>
      <c r="V81" s="2"/>
      <c r="W81" s="2"/>
      <c r="X81" s="2"/>
      <c r="Y81" s="2"/>
      <c r="Z81" s="2"/>
    </row>
    <row r="82" spans="1:26">
      <c r="A82" s="2" t="str">
        <f>IF(Данные!A82="","",Данные!A82)</f>
        <v/>
      </c>
      <c r="B82" s="2" t="str">
        <f>IF(Данные!A82="","",Данные!B82)</f>
        <v/>
      </c>
      <c r="C82" s="2" t="str">
        <f>IF(Данные!A82="","",Данные!C82)</f>
        <v/>
      </c>
      <c r="D82" s="2" t="str">
        <f>IF(Данные!A82="","",Данные!D82)</f>
        <v/>
      </c>
      <c r="E82" s="2" t="str">
        <f>IF(Данные!A82="","",Данные!E82)</f>
        <v/>
      </c>
      <c r="F82" s="8" t="str">
        <f>IF(Данные!A82="","",Данные!F82)</f>
        <v/>
      </c>
      <c r="G82" s="8" t="str">
        <f>IF(A82="","",SUM(Данные!G82:R82))</f>
        <v/>
      </c>
      <c r="H82" s="8" t="str">
        <f t="shared" si="14"/>
        <v/>
      </c>
      <c r="I82" s="12" t="str">
        <f t="shared" si="15"/>
        <v/>
      </c>
      <c r="J82" s="12" t="str">
        <f t="shared" si="16"/>
        <v/>
      </c>
      <c r="K82" s="2" t="str">
        <f>IF(A82="","",IF(J82&lt;=Настройки!$B$4,"A",IF(J82&lt;=Настройки!$B$5,"B","C")))</f>
        <v/>
      </c>
      <c r="L82" s="8" t="str">
        <f>IF(A82="","",AVERAGE(Данные!G82:R82))</f>
        <v/>
      </c>
      <c r="M82" s="8" t="str">
        <f>IF(A82="","",_xludf.STDEV.P(Данные!G82:R82))</f>
        <v/>
      </c>
      <c r="N82" s="8" t="str">
        <f t="shared" si="17"/>
        <v/>
      </c>
      <c r="O82" s="11" t="str">
        <f>IF(A82="","",COUNTIF(Данные!G82:R82,"&gt;0"))</f>
        <v/>
      </c>
      <c r="P82" s="2" t="str">
        <f>IF(A82="","",IF(O82&lt;Настройки!$B$8,"Недостаточно данных",IF(N82&lt;=Настройки!$B$6,"X",IF(N82&lt;=Настройки!$B$7,"Y","Z"))))</f>
        <v/>
      </c>
      <c r="Q82" s="2" t="str">
        <f t="shared" si="18"/>
        <v/>
      </c>
      <c r="R82" s="2" t="str">
        <f t="shared" si="19"/>
        <v/>
      </c>
      <c r="S82" s="5" t="str">
        <f t="shared" si="20"/>
        <v/>
      </c>
      <c r="T82" s="2"/>
      <c r="U82" s="2"/>
      <c r="V82" s="2"/>
      <c r="W82" s="2"/>
      <c r="X82" s="2"/>
      <c r="Y82" s="2"/>
      <c r="Z82" s="2"/>
    </row>
    <row r="83" spans="1:26">
      <c r="A83" s="2" t="str">
        <f>IF(Данные!A83="","",Данные!A83)</f>
        <v/>
      </c>
      <c r="B83" s="2" t="str">
        <f>IF(Данные!A83="","",Данные!B83)</f>
        <v/>
      </c>
      <c r="C83" s="2" t="str">
        <f>IF(Данные!A83="","",Данные!C83)</f>
        <v/>
      </c>
      <c r="D83" s="2" t="str">
        <f>IF(Данные!A83="","",Данные!D83)</f>
        <v/>
      </c>
      <c r="E83" s="2" t="str">
        <f>IF(Данные!A83="","",Данные!E83)</f>
        <v/>
      </c>
      <c r="F83" s="8" t="str">
        <f>IF(Данные!A83="","",Данные!F83)</f>
        <v/>
      </c>
      <c r="G83" s="8" t="str">
        <f>IF(A83="","",SUM(Данные!G83:R83))</f>
        <v/>
      </c>
      <c r="H83" s="8" t="str">
        <f t="shared" si="14"/>
        <v/>
      </c>
      <c r="I83" s="12" t="str">
        <f t="shared" si="15"/>
        <v/>
      </c>
      <c r="J83" s="12" t="str">
        <f t="shared" si="16"/>
        <v/>
      </c>
      <c r="K83" s="2" t="str">
        <f>IF(A83="","",IF(J83&lt;=Настройки!$B$4,"A",IF(J83&lt;=Настройки!$B$5,"B","C")))</f>
        <v/>
      </c>
      <c r="L83" s="8" t="str">
        <f>IF(A83="","",AVERAGE(Данные!G83:R83))</f>
        <v/>
      </c>
      <c r="M83" s="8" t="str">
        <f>IF(A83="","",_xludf.STDEV.P(Данные!G83:R83))</f>
        <v/>
      </c>
      <c r="N83" s="8" t="str">
        <f t="shared" si="17"/>
        <v/>
      </c>
      <c r="O83" s="11" t="str">
        <f>IF(A83="","",COUNTIF(Данные!G83:R83,"&gt;0"))</f>
        <v/>
      </c>
      <c r="P83" s="2" t="str">
        <f>IF(A83="","",IF(O83&lt;Настройки!$B$8,"Недостаточно данных",IF(N83&lt;=Настройки!$B$6,"X",IF(N83&lt;=Настройки!$B$7,"Y","Z"))))</f>
        <v/>
      </c>
      <c r="Q83" s="2" t="str">
        <f t="shared" si="18"/>
        <v/>
      </c>
      <c r="R83" s="2" t="str">
        <f t="shared" si="19"/>
        <v/>
      </c>
      <c r="S83" s="5" t="str">
        <f t="shared" si="20"/>
        <v/>
      </c>
      <c r="T83" s="2"/>
      <c r="U83" s="2"/>
      <c r="V83" s="2"/>
      <c r="W83" s="2"/>
      <c r="X83" s="2"/>
      <c r="Y83" s="2"/>
      <c r="Z83" s="2"/>
    </row>
    <row r="84" spans="1:26">
      <c r="A84" s="2" t="str">
        <f>IF(Данные!A84="","",Данные!A84)</f>
        <v/>
      </c>
      <c r="B84" s="2" t="str">
        <f>IF(Данные!A84="","",Данные!B84)</f>
        <v/>
      </c>
      <c r="C84" s="2" t="str">
        <f>IF(Данные!A84="","",Данные!C84)</f>
        <v/>
      </c>
      <c r="D84" s="2" t="str">
        <f>IF(Данные!A84="","",Данные!D84)</f>
        <v/>
      </c>
      <c r="E84" s="2" t="str">
        <f>IF(Данные!A84="","",Данные!E84)</f>
        <v/>
      </c>
      <c r="F84" s="8" t="str">
        <f>IF(Данные!A84="","",Данные!F84)</f>
        <v/>
      </c>
      <c r="G84" s="8" t="str">
        <f>IF(A84="","",SUM(Данные!G84:R84))</f>
        <v/>
      </c>
      <c r="H84" s="8" t="str">
        <f t="shared" si="14"/>
        <v/>
      </c>
      <c r="I84" s="12" t="str">
        <f t="shared" si="15"/>
        <v/>
      </c>
      <c r="J84" s="12" t="str">
        <f t="shared" si="16"/>
        <v/>
      </c>
      <c r="K84" s="2" t="str">
        <f>IF(A84="","",IF(J84&lt;=Настройки!$B$4,"A",IF(J84&lt;=Настройки!$B$5,"B","C")))</f>
        <v/>
      </c>
      <c r="L84" s="8" t="str">
        <f>IF(A84="","",AVERAGE(Данные!G84:R84))</f>
        <v/>
      </c>
      <c r="M84" s="8" t="str">
        <f>IF(A84="","",_xludf.STDEV.P(Данные!G84:R84))</f>
        <v/>
      </c>
      <c r="N84" s="8" t="str">
        <f t="shared" si="17"/>
        <v/>
      </c>
      <c r="O84" s="11" t="str">
        <f>IF(A84="","",COUNTIF(Данные!G84:R84,"&gt;0"))</f>
        <v/>
      </c>
      <c r="P84" s="2" t="str">
        <f>IF(A84="","",IF(O84&lt;Настройки!$B$8,"Недостаточно данных",IF(N84&lt;=Настройки!$B$6,"X",IF(N84&lt;=Настройки!$B$7,"Y","Z"))))</f>
        <v/>
      </c>
      <c r="Q84" s="2" t="str">
        <f t="shared" si="18"/>
        <v/>
      </c>
      <c r="R84" s="2" t="str">
        <f t="shared" si="19"/>
        <v/>
      </c>
      <c r="S84" s="5" t="str">
        <f t="shared" si="20"/>
        <v/>
      </c>
      <c r="T84" s="2"/>
      <c r="U84" s="2"/>
      <c r="V84" s="2"/>
      <c r="W84" s="2"/>
      <c r="X84" s="2"/>
      <c r="Y84" s="2"/>
      <c r="Z84" s="2"/>
    </row>
    <row r="85" spans="1:26">
      <c r="A85" s="2" t="str">
        <f>IF(Данные!A85="","",Данные!A85)</f>
        <v/>
      </c>
      <c r="B85" s="2" t="str">
        <f>IF(Данные!A85="","",Данные!B85)</f>
        <v/>
      </c>
      <c r="C85" s="2" t="str">
        <f>IF(Данные!A85="","",Данные!C85)</f>
        <v/>
      </c>
      <c r="D85" s="2" t="str">
        <f>IF(Данные!A85="","",Данные!D85)</f>
        <v/>
      </c>
      <c r="E85" s="2" t="str">
        <f>IF(Данные!A85="","",Данные!E85)</f>
        <v/>
      </c>
      <c r="F85" s="8" t="str">
        <f>IF(Данные!A85="","",Данные!F85)</f>
        <v/>
      </c>
      <c r="G85" s="8" t="str">
        <f>IF(A85="","",SUM(Данные!G85:R85))</f>
        <v/>
      </c>
      <c r="H85" s="8" t="str">
        <f t="shared" ref="H85:H116" si="21">IF(A85="","",F85*G85)</f>
        <v/>
      </c>
      <c r="I85" s="12" t="str">
        <f t="shared" ref="I85:I116" si="22">IF(A85="","",IFERROR(H85/SUM($H$2:$H$201),0))</f>
        <v/>
      </c>
      <c r="J85" s="12" t="str">
        <f t="shared" ref="J85:J116" si="23">IF(A85="","",SUMIFS($I$2:$I$201,$H$2:$H$201,"&gt;"&amp;H85)+SUMIFS($I$2:$I$201,$H$2:$H$201,H85,$A$2:$A$201,"&lt;="&amp;A85))</f>
        <v/>
      </c>
      <c r="K85" s="2" t="str">
        <f>IF(A85="","",IF(J85&lt;=Настройки!$B$4,"A",IF(J85&lt;=Настройки!$B$5,"B","C")))</f>
        <v/>
      </c>
      <c r="L85" s="8" t="str">
        <f>IF(A85="","",AVERAGE(Данные!G85:R85))</f>
        <v/>
      </c>
      <c r="M85" s="8" t="str">
        <f>IF(A85="","",_xludf.STDEV.P(Данные!G85:R85))</f>
        <v/>
      </c>
      <c r="N85" s="8" t="str">
        <f t="shared" ref="N85:N116" si="24">IF(A85="","",IFERROR(M85/L85,0))</f>
        <v/>
      </c>
      <c r="O85" s="11" t="str">
        <f>IF(A85="","",COUNTIF(Данные!G85:R85,"&gt;0"))</f>
        <v/>
      </c>
      <c r="P85" s="2" t="str">
        <f>IF(A85="","",IF(O85&lt;Настройки!$B$8,"Недостаточно данных",IF(N85&lt;=Настройки!$B$6,"X",IF(N85&lt;=Настройки!$B$7,"Y","Z"))))</f>
        <v/>
      </c>
      <c r="Q85" s="2" t="str">
        <f t="shared" ref="Q85:Q116" si="25">IF(A85="","",IF(P85="Недостаточно данных","Нет данных",K85&amp;P85))</f>
        <v/>
      </c>
      <c r="R85" s="2" t="str">
        <f t="shared" ref="R85:R116" si="26">IF(A85="","",IF(OR(Q85="AX",Q85="AY",Q85="AZ"),"Высокий",IF(OR(Q85="BX",Q85="BY",Q85="BZ"),"Средний",IF(Q85="Нет данных","Проверить","Низкий"))))</f>
        <v/>
      </c>
      <c r="S85" s="5" t="str">
        <f t="shared" ref="S85:S116" si="27">IF(A85="","",IF(Q85="Нет данных","Недостаточно данных для XYZ: проверьте историю потребления.",IF(Q85="AX","Ключевая стабильная позиция: рамочный контракт, контроль цены, SLA, страховой запас.",IF(Q85="AY","Ключевая позиция с колебаниями: прогноз, календарь потребления, гибкость поставщика.",IF(Q85="AZ","Критическая зона: дорого и нестабильно; разбор причин, альтернативы, запас/резервный поставщик.",IF(Q85="BX","Регулярная позиция: стандартный контракт, периодический пересмотр цены.",IF(Q85="BY","Контроль прогноза и партий; баланс MOQ и запасов.",IF(Q85="BZ","Проверить причины скачков, объединить закупки, управлять вручную.",IF(Q85="CX","Автоматизация/канбан/VMI, минимальный управленческий ресурс.",IF(Q85="CY","Упростить процесс, проверить целесообразность запасов.",IF(Q85="CZ","Хвост: рационализация, замены, разовая закупка, исключение из ассортимента.","Проверить данные")))))))))))</f>
        <v/>
      </c>
      <c r="T85" s="2"/>
      <c r="U85" s="2"/>
      <c r="V85" s="2"/>
      <c r="W85" s="2"/>
      <c r="X85" s="2"/>
      <c r="Y85" s="2"/>
      <c r="Z85" s="2"/>
    </row>
    <row r="86" spans="1:26">
      <c r="A86" s="2" t="str">
        <f>IF(Данные!A86="","",Данные!A86)</f>
        <v/>
      </c>
      <c r="B86" s="2" t="str">
        <f>IF(Данные!A86="","",Данные!B86)</f>
        <v/>
      </c>
      <c r="C86" s="2" t="str">
        <f>IF(Данные!A86="","",Данные!C86)</f>
        <v/>
      </c>
      <c r="D86" s="2" t="str">
        <f>IF(Данные!A86="","",Данные!D86)</f>
        <v/>
      </c>
      <c r="E86" s="2" t="str">
        <f>IF(Данные!A86="","",Данные!E86)</f>
        <v/>
      </c>
      <c r="F86" s="8" t="str">
        <f>IF(Данные!A86="","",Данные!F86)</f>
        <v/>
      </c>
      <c r="G86" s="8" t="str">
        <f>IF(A86="","",SUM(Данные!G86:R86))</f>
        <v/>
      </c>
      <c r="H86" s="8" t="str">
        <f t="shared" si="21"/>
        <v/>
      </c>
      <c r="I86" s="12" t="str">
        <f t="shared" si="22"/>
        <v/>
      </c>
      <c r="J86" s="12" t="str">
        <f t="shared" si="23"/>
        <v/>
      </c>
      <c r="K86" s="2" t="str">
        <f>IF(A86="","",IF(J86&lt;=Настройки!$B$4,"A",IF(J86&lt;=Настройки!$B$5,"B","C")))</f>
        <v/>
      </c>
      <c r="L86" s="8" t="str">
        <f>IF(A86="","",AVERAGE(Данные!G86:R86))</f>
        <v/>
      </c>
      <c r="M86" s="8" t="str">
        <f>IF(A86="","",_xludf.STDEV.P(Данные!G86:R86))</f>
        <v/>
      </c>
      <c r="N86" s="8" t="str">
        <f t="shared" si="24"/>
        <v/>
      </c>
      <c r="O86" s="11" t="str">
        <f>IF(A86="","",COUNTIF(Данные!G86:R86,"&gt;0"))</f>
        <v/>
      </c>
      <c r="P86" s="2" t="str">
        <f>IF(A86="","",IF(O86&lt;Настройки!$B$8,"Недостаточно данных",IF(N86&lt;=Настройки!$B$6,"X",IF(N86&lt;=Настройки!$B$7,"Y","Z"))))</f>
        <v/>
      </c>
      <c r="Q86" s="2" t="str">
        <f t="shared" si="25"/>
        <v/>
      </c>
      <c r="R86" s="2" t="str">
        <f t="shared" si="26"/>
        <v/>
      </c>
      <c r="S86" s="5" t="str">
        <f t="shared" si="27"/>
        <v/>
      </c>
      <c r="T86" s="2"/>
      <c r="U86" s="2"/>
      <c r="V86" s="2"/>
      <c r="W86" s="2"/>
      <c r="X86" s="2"/>
      <c r="Y86" s="2"/>
      <c r="Z86" s="2"/>
    </row>
    <row r="87" spans="1:26">
      <c r="A87" s="2" t="str">
        <f>IF(Данные!A87="","",Данные!A87)</f>
        <v/>
      </c>
      <c r="B87" s="2" t="str">
        <f>IF(Данные!A87="","",Данные!B87)</f>
        <v/>
      </c>
      <c r="C87" s="2" t="str">
        <f>IF(Данные!A87="","",Данные!C87)</f>
        <v/>
      </c>
      <c r="D87" s="2" t="str">
        <f>IF(Данные!A87="","",Данные!D87)</f>
        <v/>
      </c>
      <c r="E87" s="2" t="str">
        <f>IF(Данные!A87="","",Данные!E87)</f>
        <v/>
      </c>
      <c r="F87" s="8" t="str">
        <f>IF(Данные!A87="","",Данные!F87)</f>
        <v/>
      </c>
      <c r="G87" s="8" t="str">
        <f>IF(A87="","",SUM(Данные!G87:R87))</f>
        <v/>
      </c>
      <c r="H87" s="8" t="str">
        <f t="shared" si="21"/>
        <v/>
      </c>
      <c r="I87" s="12" t="str">
        <f t="shared" si="22"/>
        <v/>
      </c>
      <c r="J87" s="12" t="str">
        <f t="shared" si="23"/>
        <v/>
      </c>
      <c r="K87" s="2" t="str">
        <f>IF(A87="","",IF(J87&lt;=Настройки!$B$4,"A",IF(J87&lt;=Настройки!$B$5,"B","C")))</f>
        <v/>
      </c>
      <c r="L87" s="8" t="str">
        <f>IF(A87="","",AVERAGE(Данные!G87:R87))</f>
        <v/>
      </c>
      <c r="M87" s="8" t="str">
        <f>IF(A87="","",_xludf.STDEV.P(Данные!G87:R87))</f>
        <v/>
      </c>
      <c r="N87" s="8" t="str">
        <f t="shared" si="24"/>
        <v/>
      </c>
      <c r="O87" s="11" t="str">
        <f>IF(A87="","",COUNTIF(Данные!G87:R87,"&gt;0"))</f>
        <v/>
      </c>
      <c r="P87" s="2" t="str">
        <f>IF(A87="","",IF(O87&lt;Настройки!$B$8,"Недостаточно данных",IF(N87&lt;=Настройки!$B$6,"X",IF(N87&lt;=Настройки!$B$7,"Y","Z"))))</f>
        <v/>
      </c>
      <c r="Q87" s="2" t="str">
        <f t="shared" si="25"/>
        <v/>
      </c>
      <c r="R87" s="2" t="str">
        <f t="shared" si="26"/>
        <v/>
      </c>
      <c r="S87" s="5" t="str">
        <f t="shared" si="27"/>
        <v/>
      </c>
      <c r="T87" s="2"/>
      <c r="U87" s="2"/>
      <c r="V87" s="2"/>
      <c r="W87" s="2"/>
      <c r="X87" s="2"/>
      <c r="Y87" s="2"/>
      <c r="Z87" s="2"/>
    </row>
    <row r="88" spans="1:26">
      <c r="A88" s="2" t="str">
        <f>IF(Данные!A88="","",Данные!A88)</f>
        <v/>
      </c>
      <c r="B88" s="2" t="str">
        <f>IF(Данные!A88="","",Данные!B88)</f>
        <v/>
      </c>
      <c r="C88" s="2" t="str">
        <f>IF(Данные!A88="","",Данные!C88)</f>
        <v/>
      </c>
      <c r="D88" s="2" t="str">
        <f>IF(Данные!A88="","",Данные!D88)</f>
        <v/>
      </c>
      <c r="E88" s="2" t="str">
        <f>IF(Данные!A88="","",Данные!E88)</f>
        <v/>
      </c>
      <c r="F88" s="8" t="str">
        <f>IF(Данные!A88="","",Данные!F88)</f>
        <v/>
      </c>
      <c r="G88" s="8" t="str">
        <f>IF(A88="","",SUM(Данные!G88:R88))</f>
        <v/>
      </c>
      <c r="H88" s="8" t="str">
        <f t="shared" si="21"/>
        <v/>
      </c>
      <c r="I88" s="12" t="str">
        <f t="shared" si="22"/>
        <v/>
      </c>
      <c r="J88" s="12" t="str">
        <f t="shared" si="23"/>
        <v/>
      </c>
      <c r="K88" s="2" t="str">
        <f>IF(A88="","",IF(J88&lt;=Настройки!$B$4,"A",IF(J88&lt;=Настройки!$B$5,"B","C")))</f>
        <v/>
      </c>
      <c r="L88" s="8" t="str">
        <f>IF(A88="","",AVERAGE(Данные!G88:R88))</f>
        <v/>
      </c>
      <c r="M88" s="8" t="str">
        <f>IF(A88="","",_xludf.STDEV.P(Данные!G88:R88))</f>
        <v/>
      </c>
      <c r="N88" s="8" t="str">
        <f t="shared" si="24"/>
        <v/>
      </c>
      <c r="O88" s="11" t="str">
        <f>IF(A88="","",COUNTIF(Данные!G88:R88,"&gt;0"))</f>
        <v/>
      </c>
      <c r="P88" s="2" t="str">
        <f>IF(A88="","",IF(O88&lt;Настройки!$B$8,"Недостаточно данных",IF(N88&lt;=Настройки!$B$6,"X",IF(N88&lt;=Настройки!$B$7,"Y","Z"))))</f>
        <v/>
      </c>
      <c r="Q88" s="2" t="str">
        <f t="shared" si="25"/>
        <v/>
      </c>
      <c r="R88" s="2" t="str">
        <f t="shared" si="26"/>
        <v/>
      </c>
      <c r="S88" s="5" t="str">
        <f t="shared" si="27"/>
        <v/>
      </c>
      <c r="T88" s="2"/>
      <c r="U88" s="2"/>
      <c r="V88" s="2"/>
      <c r="W88" s="2"/>
      <c r="X88" s="2"/>
      <c r="Y88" s="2"/>
      <c r="Z88" s="2"/>
    </row>
    <row r="89" spans="1:26">
      <c r="A89" s="2" t="str">
        <f>IF(Данные!A89="","",Данные!A89)</f>
        <v/>
      </c>
      <c r="B89" s="2" t="str">
        <f>IF(Данные!A89="","",Данные!B89)</f>
        <v/>
      </c>
      <c r="C89" s="2" t="str">
        <f>IF(Данные!A89="","",Данные!C89)</f>
        <v/>
      </c>
      <c r="D89" s="2" t="str">
        <f>IF(Данные!A89="","",Данные!D89)</f>
        <v/>
      </c>
      <c r="E89" s="2" t="str">
        <f>IF(Данные!A89="","",Данные!E89)</f>
        <v/>
      </c>
      <c r="F89" s="8" t="str">
        <f>IF(Данные!A89="","",Данные!F89)</f>
        <v/>
      </c>
      <c r="G89" s="8" t="str">
        <f>IF(A89="","",SUM(Данные!G89:R89))</f>
        <v/>
      </c>
      <c r="H89" s="8" t="str">
        <f t="shared" si="21"/>
        <v/>
      </c>
      <c r="I89" s="12" t="str">
        <f t="shared" si="22"/>
        <v/>
      </c>
      <c r="J89" s="12" t="str">
        <f t="shared" si="23"/>
        <v/>
      </c>
      <c r="K89" s="2" t="str">
        <f>IF(A89="","",IF(J89&lt;=Настройки!$B$4,"A",IF(J89&lt;=Настройки!$B$5,"B","C")))</f>
        <v/>
      </c>
      <c r="L89" s="8" t="str">
        <f>IF(A89="","",AVERAGE(Данные!G89:R89))</f>
        <v/>
      </c>
      <c r="M89" s="8" t="str">
        <f>IF(A89="","",_xludf.STDEV.P(Данные!G89:R89))</f>
        <v/>
      </c>
      <c r="N89" s="8" t="str">
        <f t="shared" si="24"/>
        <v/>
      </c>
      <c r="O89" s="11" t="str">
        <f>IF(A89="","",COUNTIF(Данные!G89:R89,"&gt;0"))</f>
        <v/>
      </c>
      <c r="P89" s="2" t="str">
        <f>IF(A89="","",IF(O89&lt;Настройки!$B$8,"Недостаточно данных",IF(N89&lt;=Настройки!$B$6,"X",IF(N89&lt;=Настройки!$B$7,"Y","Z"))))</f>
        <v/>
      </c>
      <c r="Q89" s="2" t="str">
        <f t="shared" si="25"/>
        <v/>
      </c>
      <c r="R89" s="2" t="str">
        <f t="shared" si="26"/>
        <v/>
      </c>
      <c r="S89" s="5" t="str">
        <f t="shared" si="27"/>
        <v/>
      </c>
      <c r="T89" s="2"/>
      <c r="U89" s="2"/>
      <c r="V89" s="2"/>
      <c r="W89" s="2"/>
      <c r="X89" s="2"/>
      <c r="Y89" s="2"/>
      <c r="Z89" s="2"/>
    </row>
    <row r="90" spans="1:26">
      <c r="A90" s="2" t="str">
        <f>IF(Данные!A90="","",Данные!A90)</f>
        <v/>
      </c>
      <c r="B90" s="2" t="str">
        <f>IF(Данные!A90="","",Данные!B90)</f>
        <v/>
      </c>
      <c r="C90" s="2" t="str">
        <f>IF(Данные!A90="","",Данные!C90)</f>
        <v/>
      </c>
      <c r="D90" s="2" t="str">
        <f>IF(Данные!A90="","",Данные!D90)</f>
        <v/>
      </c>
      <c r="E90" s="2" t="str">
        <f>IF(Данные!A90="","",Данные!E90)</f>
        <v/>
      </c>
      <c r="F90" s="8" t="str">
        <f>IF(Данные!A90="","",Данные!F90)</f>
        <v/>
      </c>
      <c r="G90" s="8" t="str">
        <f>IF(A90="","",SUM(Данные!G90:R90))</f>
        <v/>
      </c>
      <c r="H90" s="8" t="str">
        <f t="shared" si="21"/>
        <v/>
      </c>
      <c r="I90" s="12" t="str">
        <f t="shared" si="22"/>
        <v/>
      </c>
      <c r="J90" s="12" t="str">
        <f t="shared" si="23"/>
        <v/>
      </c>
      <c r="K90" s="2" t="str">
        <f>IF(A90="","",IF(J90&lt;=Настройки!$B$4,"A",IF(J90&lt;=Настройки!$B$5,"B","C")))</f>
        <v/>
      </c>
      <c r="L90" s="8" t="str">
        <f>IF(A90="","",AVERAGE(Данные!G90:R90))</f>
        <v/>
      </c>
      <c r="M90" s="8" t="str">
        <f>IF(A90="","",_xludf.STDEV.P(Данные!G90:R90))</f>
        <v/>
      </c>
      <c r="N90" s="8" t="str">
        <f t="shared" si="24"/>
        <v/>
      </c>
      <c r="O90" s="11" t="str">
        <f>IF(A90="","",COUNTIF(Данные!G90:R90,"&gt;0"))</f>
        <v/>
      </c>
      <c r="P90" s="2" t="str">
        <f>IF(A90="","",IF(O90&lt;Настройки!$B$8,"Недостаточно данных",IF(N90&lt;=Настройки!$B$6,"X",IF(N90&lt;=Настройки!$B$7,"Y","Z"))))</f>
        <v/>
      </c>
      <c r="Q90" s="2" t="str">
        <f t="shared" si="25"/>
        <v/>
      </c>
      <c r="R90" s="2" t="str">
        <f t="shared" si="26"/>
        <v/>
      </c>
      <c r="S90" s="5" t="str">
        <f t="shared" si="27"/>
        <v/>
      </c>
      <c r="T90" s="2"/>
      <c r="U90" s="2"/>
      <c r="V90" s="2"/>
      <c r="W90" s="2"/>
      <c r="X90" s="2"/>
      <c r="Y90" s="2"/>
      <c r="Z90" s="2"/>
    </row>
    <row r="91" spans="1:26">
      <c r="A91" s="2" t="str">
        <f>IF(Данные!A91="","",Данные!A91)</f>
        <v/>
      </c>
      <c r="B91" s="2" t="str">
        <f>IF(Данные!A91="","",Данные!B91)</f>
        <v/>
      </c>
      <c r="C91" s="2" t="str">
        <f>IF(Данные!A91="","",Данные!C91)</f>
        <v/>
      </c>
      <c r="D91" s="2" t="str">
        <f>IF(Данные!A91="","",Данные!D91)</f>
        <v/>
      </c>
      <c r="E91" s="2" t="str">
        <f>IF(Данные!A91="","",Данные!E91)</f>
        <v/>
      </c>
      <c r="F91" s="8" t="str">
        <f>IF(Данные!A91="","",Данные!F91)</f>
        <v/>
      </c>
      <c r="G91" s="8" t="str">
        <f>IF(A91="","",SUM(Данные!G91:R91))</f>
        <v/>
      </c>
      <c r="H91" s="8" t="str">
        <f t="shared" si="21"/>
        <v/>
      </c>
      <c r="I91" s="12" t="str">
        <f t="shared" si="22"/>
        <v/>
      </c>
      <c r="J91" s="12" t="str">
        <f t="shared" si="23"/>
        <v/>
      </c>
      <c r="K91" s="2" t="str">
        <f>IF(A91="","",IF(J91&lt;=Настройки!$B$4,"A",IF(J91&lt;=Настройки!$B$5,"B","C")))</f>
        <v/>
      </c>
      <c r="L91" s="8" t="str">
        <f>IF(A91="","",AVERAGE(Данные!G91:R91))</f>
        <v/>
      </c>
      <c r="M91" s="8" t="str">
        <f>IF(A91="","",_xludf.STDEV.P(Данные!G91:R91))</f>
        <v/>
      </c>
      <c r="N91" s="8" t="str">
        <f t="shared" si="24"/>
        <v/>
      </c>
      <c r="O91" s="11" t="str">
        <f>IF(A91="","",COUNTIF(Данные!G91:R91,"&gt;0"))</f>
        <v/>
      </c>
      <c r="P91" s="2" t="str">
        <f>IF(A91="","",IF(O91&lt;Настройки!$B$8,"Недостаточно данных",IF(N91&lt;=Настройки!$B$6,"X",IF(N91&lt;=Настройки!$B$7,"Y","Z"))))</f>
        <v/>
      </c>
      <c r="Q91" s="2" t="str">
        <f t="shared" si="25"/>
        <v/>
      </c>
      <c r="R91" s="2" t="str">
        <f t="shared" si="26"/>
        <v/>
      </c>
      <c r="S91" s="5" t="str">
        <f t="shared" si="27"/>
        <v/>
      </c>
      <c r="T91" s="2"/>
      <c r="U91" s="2"/>
      <c r="V91" s="2"/>
      <c r="W91" s="2"/>
      <c r="X91" s="2"/>
      <c r="Y91" s="2"/>
      <c r="Z91" s="2"/>
    </row>
    <row r="92" spans="1:26">
      <c r="A92" s="2" t="str">
        <f>IF(Данные!A92="","",Данные!A92)</f>
        <v/>
      </c>
      <c r="B92" s="2" t="str">
        <f>IF(Данные!A92="","",Данные!B92)</f>
        <v/>
      </c>
      <c r="C92" s="2" t="str">
        <f>IF(Данные!A92="","",Данные!C92)</f>
        <v/>
      </c>
      <c r="D92" s="2" t="str">
        <f>IF(Данные!A92="","",Данные!D92)</f>
        <v/>
      </c>
      <c r="E92" s="2" t="str">
        <f>IF(Данные!A92="","",Данные!E92)</f>
        <v/>
      </c>
      <c r="F92" s="8" t="str">
        <f>IF(Данные!A92="","",Данные!F92)</f>
        <v/>
      </c>
      <c r="G92" s="8" t="str">
        <f>IF(A92="","",SUM(Данные!G92:R92))</f>
        <v/>
      </c>
      <c r="H92" s="8" t="str">
        <f t="shared" si="21"/>
        <v/>
      </c>
      <c r="I92" s="12" t="str">
        <f t="shared" si="22"/>
        <v/>
      </c>
      <c r="J92" s="12" t="str">
        <f t="shared" si="23"/>
        <v/>
      </c>
      <c r="K92" s="2" t="str">
        <f>IF(A92="","",IF(J92&lt;=Настройки!$B$4,"A",IF(J92&lt;=Настройки!$B$5,"B","C")))</f>
        <v/>
      </c>
      <c r="L92" s="8" t="str">
        <f>IF(A92="","",AVERAGE(Данные!G92:R92))</f>
        <v/>
      </c>
      <c r="M92" s="8" t="str">
        <f>IF(A92="","",_xludf.STDEV.P(Данные!G92:R92))</f>
        <v/>
      </c>
      <c r="N92" s="8" t="str">
        <f t="shared" si="24"/>
        <v/>
      </c>
      <c r="O92" s="11" t="str">
        <f>IF(A92="","",COUNTIF(Данные!G92:R92,"&gt;0"))</f>
        <v/>
      </c>
      <c r="P92" s="2" t="str">
        <f>IF(A92="","",IF(O92&lt;Настройки!$B$8,"Недостаточно данных",IF(N92&lt;=Настройки!$B$6,"X",IF(N92&lt;=Настройки!$B$7,"Y","Z"))))</f>
        <v/>
      </c>
      <c r="Q92" s="2" t="str">
        <f t="shared" si="25"/>
        <v/>
      </c>
      <c r="R92" s="2" t="str">
        <f t="shared" si="26"/>
        <v/>
      </c>
      <c r="S92" s="5" t="str">
        <f t="shared" si="27"/>
        <v/>
      </c>
      <c r="T92" s="2"/>
      <c r="U92" s="2"/>
      <c r="V92" s="2"/>
      <c r="W92" s="2"/>
      <c r="X92" s="2"/>
      <c r="Y92" s="2"/>
      <c r="Z92" s="2"/>
    </row>
    <row r="93" spans="1:26">
      <c r="A93" s="2" t="str">
        <f>IF(Данные!A93="","",Данные!A93)</f>
        <v/>
      </c>
      <c r="B93" s="2" t="str">
        <f>IF(Данные!A93="","",Данные!B93)</f>
        <v/>
      </c>
      <c r="C93" s="2" t="str">
        <f>IF(Данные!A93="","",Данные!C93)</f>
        <v/>
      </c>
      <c r="D93" s="2" t="str">
        <f>IF(Данные!A93="","",Данные!D93)</f>
        <v/>
      </c>
      <c r="E93" s="2" t="str">
        <f>IF(Данные!A93="","",Данные!E93)</f>
        <v/>
      </c>
      <c r="F93" s="8" t="str">
        <f>IF(Данные!A93="","",Данные!F93)</f>
        <v/>
      </c>
      <c r="G93" s="8" t="str">
        <f>IF(A93="","",SUM(Данные!G93:R93))</f>
        <v/>
      </c>
      <c r="H93" s="8" t="str">
        <f t="shared" si="21"/>
        <v/>
      </c>
      <c r="I93" s="12" t="str">
        <f t="shared" si="22"/>
        <v/>
      </c>
      <c r="J93" s="12" t="str">
        <f t="shared" si="23"/>
        <v/>
      </c>
      <c r="K93" s="2" t="str">
        <f>IF(A93="","",IF(J93&lt;=Настройки!$B$4,"A",IF(J93&lt;=Настройки!$B$5,"B","C")))</f>
        <v/>
      </c>
      <c r="L93" s="8" t="str">
        <f>IF(A93="","",AVERAGE(Данные!G93:R93))</f>
        <v/>
      </c>
      <c r="M93" s="8" t="str">
        <f>IF(A93="","",_xludf.STDEV.P(Данные!G93:R93))</f>
        <v/>
      </c>
      <c r="N93" s="8" t="str">
        <f t="shared" si="24"/>
        <v/>
      </c>
      <c r="O93" s="11" t="str">
        <f>IF(A93="","",COUNTIF(Данные!G93:R93,"&gt;0"))</f>
        <v/>
      </c>
      <c r="P93" s="2" t="str">
        <f>IF(A93="","",IF(O93&lt;Настройки!$B$8,"Недостаточно данных",IF(N93&lt;=Настройки!$B$6,"X",IF(N93&lt;=Настройки!$B$7,"Y","Z"))))</f>
        <v/>
      </c>
      <c r="Q93" s="2" t="str">
        <f t="shared" si="25"/>
        <v/>
      </c>
      <c r="R93" s="2" t="str">
        <f t="shared" si="26"/>
        <v/>
      </c>
      <c r="S93" s="5" t="str">
        <f t="shared" si="27"/>
        <v/>
      </c>
      <c r="T93" s="2"/>
      <c r="U93" s="2"/>
      <c r="V93" s="2"/>
      <c r="W93" s="2"/>
      <c r="X93" s="2"/>
      <c r="Y93" s="2"/>
      <c r="Z93" s="2"/>
    </row>
    <row r="94" spans="1:26">
      <c r="A94" s="2" t="str">
        <f>IF(Данные!A94="","",Данные!A94)</f>
        <v/>
      </c>
      <c r="B94" s="2" t="str">
        <f>IF(Данные!A94="","",Данные!B94)</f>
        <v/>
      </c>
      <c r="C94" s="2" t="str">
        <f>IF(Данные!A94="","",Данные!C94)</f>
        <v/>
      </c>
      <c r="D94" s="2" t="str">
        <f>IF(Данные!A94="","",Данные!D94)</f>
        <v/>
      </c>
      <c r="E94" s="2" t="str">
        <f>IF(Данные!A94="","",Данные!E94)</f>
        <v/>
      </c>
      <c r="F94" s="8" t="str">
        <f>IF(Данные!A94="","",Данные!F94)</f>
        <v/>
      </c>
      <c r="G94" s="8" t="str">
        <f>IF(A94="","",SUM(Данные!G94:R94))</f>
        <v/>
      </c>
      <c r="H94" s="8" t="str">
        <f t="shared" si="21"/>
        <v/>
      </c>
      <c r="I94" s="12" t="str">
        <f t="shared" si="22"/>
        <v/>
      </c>
      <c r="J94" s="12" t="str">
        <f t="shared" si="23"/>
        <v/>
      </c>
      <c r="K94" s="2" t="str">
        <f>IF(A94="","",IF(J94&lt;=Настройки!$B$4,"A",IF(J94&lt;=Настройки!$B$5,"B","C")))</f>
        <v/>
      </c>
      <c r="L94" s="8" t="str">
        <f>IF(A94="","",AVERAGE(Данные!G94:R94))</f>
        <v/>
      </c>
      <c r="M94" s="8" t="str">
        <f>IF(A94="","",_xludf.STDEV.P(Данные!G94:R94))</f>
        <v/>
      </c>
      <c r="N94" s="8" t="str">
        <f t="shared" si="24"/>
        <v/>
      </c>
      <c r="O94" s="11" t="str">
        <f>IF(A94="","",COUNTIF(Данные!G94:R94,"&gt;0"))</f>
        <v/>
      </c>
      <c r="P94" s="2" t="str">
        <f>IF(A94="","",IF(O94&lt;Настройки!$B$8,"Недостаточно данных",IF(N94&lt;=Настройки!$B$6,"X",IF(N94&lt;=Настройки!$B$7,"Y","Z"))))</f>
        <v/>
      </c>
      <c r="Q94" s="2" t="str">
        <f t="shared" si="25"/>
        <v/>
      </c>
      <c r="R94" s="2" t="str">
        <f t="shared" si="26"/>
        <v/>
      </c>
      <c r="S94" s="5" t="str">
        <f t="shared" si="27"/>
        <v/>
      </c>
      <c r="T94" s="2"/>
      <c r="U94" s="2"/>
      <c r="V94" s="2"/>
      <c r="W94" s="2"/>
      <c r="X94" s="2"/>
      <c r="Y94" s="2"/>
      <c r="Z94" s="2"/>
    </row>
    <row r="95" spans="1:26">
      <c r="A95" s="2" t="str">
        <f>IF(Данные!A95="","",Данные!A95)</f>
        <v/>
      </c>
      <c r="B95" s="2" t="str">
        <f>IF(Данные!A95="","",Данные!B95)</f>
        <v/>
      </c>
      <c r="C95" s="2" t="str">
        <f>IF(Данные!A95="","",Данные!C95)</f>
        <v/>
      </c>
      <c r="D95" s="2" t="str">
        <f>IF(Данные!A95="","",Данные!D95)</f>
        <v/>
      </c>
      <c r="E95" s="2" t="str">
        <f>IF(Данные!A95="","",Данные!E95)</f>
        <v/>
      </c>
      <c r="F95" s="8" t="str">
        <f>IF(Данные!A95="","",Данные!F95)</f>
        <v/>
      </c>
      <c r="G95" s="8" t="str">
        <f>IF(A95="","",SUM(Данные!G95:R95))</f>
        <v/>
      </c>
      <c r="H95" s="8" t="str">
        <f t="shared" si="21"/>
        <v/>
      </c>
      <c r="I95" s="12" t="str">
        <f t="shared" si="22"/>
        <v/>
      </c>
      <c r="J95" s="12" t="str">
        <f t="shared" si="23"/>
        <v/>
      </c>
      <c r="K95" s="2" t="str">
        <f>IF(A95="","",IF(J95&lt;=Настройки!$B$4,"A",IF(J95&lt;=Настройки!$B$5,"B","C")))</f>
        <v/>
      </c>
      <c r="L95" s="8" t="str">
        <f>IF(A95="","",AVERAGE(Данные!G95:R95))</f>
        <v/>
      </c>
      <c r="M95" s="8" t="str">
        <f>IF(A95="","",_xludf.STDEV.P(Данные!G95:R95))</f>
        <v/>
      </c>
      <c r="N95" s="8" t="str">
        <f t="shared" si="24"/>
        <v/>
      </c>
      <c r="O95" s="11" t="str">
        <f>IF(A95="","",COUNTIF(Данные!G95:R95,"&gt;0"))</f>
        <v/>
      </c>
      <c r="P95" s="2" t="str">
        <f>IF(A95="","",IF(O95&lt;Настройки!$B$8,"Недостаточно данных",IF(N95&lt;=Настройки!$B$6,"X",IF(N95&lt;=Настройки!$B$7,"Y","Z"))))</f>
        <v/>
      </c>
      <c r="Q95" s="2" t="str">
        <f t="shared" si="25"/>
        <v/>
      </c>
      <c r="R95" s="2" t="str">
        <f t="shared" si="26"/>
        <v/>
      </c>
      <c r="S95" s="5" t="str">
        <f t="shared" si="27"/>
        <v/>
      </c>
      <c r="T95" s="2"/>
      <c r="U95" s="2"/>
      <c r="V95" s="2"/>
      <c r="W95" s="2"/>
      <c r="X95" s="2"/>
      <c r="Y95" s="2"/>
      <c r="Z95" s="2"/>
    </row>
    <row r="96" spans="1:26">
      <c r="A96" s="2" t="str">
        <f>IF(Данные!A96="","",Данные!A96)</f>
        <v/>
      </c>
      <c r="B96" s="2" t="str">
        <f>IF(Данные!A96="","",Данные!B96)</f>
        <v/>
      </c>
      <c r="C96" s="2" t="str">
        <f>IF(Данные!A96="","",Данные!C96)</f>
        <v/>
      </c>
      <c r="D96" s="2" t="str">
        <f>IF(Данные!A96="","",Данные!D96)</f>
        <v/>
      </c>
      <c r="E96" s="2" t="str">
        <f>IF(Данные!A96="","",Данные!E96)</f>
        <v/>
      </c>
      <c r="F96" s="8" t="str">
        <f>IF(Данные!A96="","",Данные!F96)</f>
        <v/>
      </c>
      <c r="G96" s="8" t="str">
        <f>IF(A96="","",SUM(Данные!G96:R96))</f>
        <v/>
      </c>
      <c r="H96" s="8" t="str">
        <f t="shared" si="21"/>
        <v/>
      </c>
      <c r="I96" s="12" t="str">
        <f t="shared" si="22"/>
        <v/>
      </c>
      <c r="J96" s="12" t="str">
        <f t="shared" si="23"/>
        <v/>
      </c>
      <c r="K96" s="2" t="str">
        <f>IF(A96="","",IF(J96&lt;=Настройки!$B$4,"A",IF(J96&lt;=Настройки!$B$5,"B","C")))</f>
        <v/>
      </c>
      <c r="L96" s="8" t="str">
        <f>IF(A96="","",AVERAGE(Данные!G96:R96))</f>
        <v/>
      </c>
      <c r="M96" s="8" t="str">
        <f>IF(A96="","",_xludf.STDEV.P(Данные!G96:R96))</f>
        <v/>
      </c>
      <c r="N96" s="8" t="str">
        <f t="shared" si="24"/>
        <v/>
      </c>
      <c r="O96" s="11" t="str">
        <f>IF(A96="","",COUNTIF(Данные!G96:R96,"&gt;0"))</f>
        <v/>
      </c>
      <c r="P96" s="2" t="str">
        <f>IF(A96="","",IF(O96&lt;Настройки!$B$8,"Недостаточно данных",IF(N96&lt;=Настройки!$B$6,"X",IF(N96&lt;=Настройки!$B$7,"Y","Z"))))</f>
        <v/>
      </c>
      <c r="Q96" s="2" t="str">
        <f t="shared" si="25"/>
        <v/>
      </c>
      <c r="R96" s="2" t="str">
        <f t="shared" si="26"/>
        <v/>
      </c>
      <c r="S96" s="5" t="str">
        <f t="shared" si="27"/>
        <v/>
      </c>
      <c r="T96" s="2"/>
      <c r="U96" s="2"/>
      <c r="V96" s="2"/>
      <c r="W96" s="2"/>
      <c r="X96" s="2"/>
      <c r="Y96" s="2"/>
      <c r="Z96" s="2"/>
    </row>
    <row r="97" spans="1:26">
      <c r="A97" s="2" t="str">
        <f>IF(Данные!A97="","",Данные!A97)</f>
        <v/>
      </c>
      <c r="B97" s="2" t="str">
        <f>IF(Данные!A97="","",Данные!B97)</f>
        <v/>
      </c>
      <c r="C97" s="2" t="str">
        <f>IF(Данные!A97="","",Данные!C97)</f>
        <v/>
      </c>
      <c r="D97" s="2" t="str">
        <f>IF(Данные!A97="","",Данные!D97)</f>
        <v/>
      </c>
      <c r="E97" s="2" t="str">
        <f>IF(Данные!A97="","",Данные!E97)</f>
        <v/>
      </c>
      <c r="F97" s="8" t="str">
        <f>IF(Данные!A97="","",Данные!F97)</f>
        <v/>
      </c>
      <c r="G97" s="8" t="str">
        <f>IF(A97="","",SUM(Данные!G97:R97))</f>
        <v/>
      </c>
      <c r="H97" s="8" t="str">
        <f t="shared" si="21"/>
        <v/>
      </c>
      <c r="I97" s="12" t="str">
        <f t="shared" si="22"/>
        <v/>
      </c>
      <c r="J97" s="12" t="str">
        <f t="shared" si="23"/>
        <v/>
      </c>
      <c r="K97" s="2" t="str">
        <f>IF(A97="","",IF(J97&lt;=Настройки!$B$4,"A",IF(J97&lt;=Настройки!$B$5,"B","C")))</f>
        <v/>
      </c>
      <c r="L97" s="8" t="str">
        <f>IF(A97="","",AVERAGE(Данные!G97:R97))</f>
        <v/>
      </c>
      <c r="M97" s="8" t="str">
        <f>IF(A97="","",_xludf.STDEV.P(Данные!G97:R97))</f>
        <v/>
      </c>
      <c r="N97" s="8" t="str">
        <f t="shared" si="24"/>
        <v/>
      </c>
      <c r="O97" s="11" t="str">
        <f>IF(A97="","",COUNTIF(Данные!G97:R97,"&gt;0"))</f>
        <v/>
      </c>
      <c r="P97" s="2" t="str">
        <f>IF(A97="","",IF(O97&lt;Настройки!$B$8,"Недостаточно данных",IF(N97&lt;=Настройки!$B$6,"X",IF(N97&lt;=Настройки!$B$7,"Y","Z"))))</f>
        <v/>
      </c>
      <c r="Q97" s="2" t="str">
        <f t="shared" si="25"/>
        <v/>
      </c>
      <c r="R97" s="2" t="str">
        <f t="shared" si="26"/>
        <v/>
      </c>
      <c r="S97" s="5" t="str">
        <f t="shared" si="27"/>
        <v/>
      </c>
      <c r="T97" s="2"/>
      <c r="U97" s="2"/>
      <c r="V97" s="2"/>
      <c r="W97" s="2"/>
      <c r="X97" s="2"/>
      <c r="Y97" s="2"/>
      <c r="Z97" s="2"/>
    </row>
    <row r="98" spans="1:26">
      <c r="A98" s="2" t="str">
        <f>IF(Данные!A98="","",Данные!A98)</f>
        <v/>
      </c>
      <c r="B98" s="2" t="str">
        <f>IF(Данные!A98="","",Данные!B98)</f>
        <v/>
      </c>
      <c r="C98" s="2" t="str">
        <f>IF(Данные!A98="","",Данные!C98)</f>
        <v/>
      </c>
      <c r="D98" s="2" t="str">
        <f>IF(Данные!A98="","",Данные!D98)</f>
        <v/>
      </c>
      <c r="E98" s="2" t="str">
        <f>IF(Данные!A98="","",Данные!E98)</f>
        <v/>
      </c>
      <c r="F98" s="8" t="str">
        <f>IF(Данные!A98="","",Данные!F98)</f>
        <v/>
      </c>
      <c r="G98" s="8" t="str">
        <f>IF(A98="","",SUM(Данные!G98:R98))</f>
        <v/>
      </c>
      <c r="H98" s="8" t="str">
        <f t="shared" si="21"/>
        <v/>
      </c>
      <c r="I98" s="12" t="str">
        <f t="shared" si="22"/>
        <v/>
      </c>
      <c r="J98" s="12" t="str">
        <f t="shared" si="23"/>
        <v/>
      </c>
      <c r="K98" s="2" t="str">
        <f>IF(A98="","",IF(J98&lt;=Настройки!$B$4,"A",IF(J98&lt;=Настройки!$B$5,"B","C")))</f>
        <v/>
      </c>
      <c r="L98" s="8" t="str">
        <f>IF(A98="","",AVERAGE(Данные!G98:R98))</f>
        <v/>
      </c>
      <c r="M98" s="8" t="str">
        <f>IF(A98="","",_xludf.STDEV.P(Данные!G98:R98))</f>
        <v/>
      </c>
      <c r="N98" s="8" t="str">
        <f t="shared" si="24"/>
        <v/>
      </c>
      <c r="O98" s="11" t="str">
        <f>IF(A98="","",COUNTIF(Данные!G98:R98,"&gt;0"))</f>
        <v/>
      </c>
      <c r="P98" s="2" t="str">
        <f>IF(A98="","",IF(O98&lt;Настройки!$B$8,"Недостаточно данных",IF(N98&lt;=Настройки!$B$6,"X",IF(N98&lt;=Настройки!$B$7,"Y","Z"))))</f>
        <v/>
      </c>
      <c r="Q98" s="2" t="str">
        <f t="shared" si="25"/>
        <v/>
      </c>
      <c r="R98" s="2" t="str">
        <f t="shared" si="26"/>
        <v/>
      </c>
      <c r="S98" s="5" t="str">
        <f t="shared" si="27"/>
        <v/>
      </c>
      <c r="T98" s="2"/>
      <c r="U98" s="2"/>
      <c r="V98" s="2"/>
      <c r="W98" s="2"/>
      <c r="X98" s="2"/>
      <c r="Y98" s="2"/>
      <c r="Z98" s="2"/>
    </row>
    <row r="99" spans="1:26">
      <c r="A99" s="2" t="str">
        <f>IF(Данные!A99="","",Данные!A99)</f>
        <v/>
      </c>
      <c r="B99" s="2" t="str">
        <f>IF(Данные!A99="","",Данные!B99)</f>
        <v/>
      </c>
      <c r="C99" s="2" t="str">
        <f>IF(Данные!A99="","",Данные!C99)</f>
        <v/>
      </c>
      <c r="D99" s="2" t="str">
        <f>IF(Данные!A99="","",Данные!D99)</f>
        <v/>
      </c>
      <c r="E99" s="2" t="str">
        <f>IF(Данные!A99="","",Данные!E99)</f>
        <v/>
      </c>
      <c r="F99" s="8" t="str">
        <f>IF(Данные!A99="","",Данные!F99)</f>
        <v/>
      </c>
      <c r="G99" s="8" t="str">
        <f>IF(A99="","",SUM(Данные!G99:R99))</f>
        <v/>
      </c>
      <c r="H99" s="8" t="str">
        <f t="shared" si="21"/>
        <v/>
      </c>
      <c r="I99" s="12" t="str">
        <f t="shared" si="22"/>
        <v/>
      </c>
      <c r="J99" s="12" t="str">
        <f t="shared" si="23"/>
        <v/>
      </c>
      <c r="K99" s="2" t="str">
        <f>IF(A99="","",IF(J99&lt;=Настройки!$B$4,"A",IF(J99&lt;=Настройки!$B$5,"B","C")))</f>
        <v/>
      </c>
      <c r="L99" s="8" t="str">
        <f>IF(A99="","",AVERAGE(Данные!G99:R99))</f>
        <v/>
      </c>
      <c r="M99" s="8" t="str">
        <f>IF(A99="","",_xludf.STDEV.P(Данные!G99:R99))</f>
        <v/>
      </c>
      <c r="N99" s="8" t="str">
        <f t="shared" si="24"/>
        <v/>
      </c>
      <c r="O99" s="11" t="str">
        <f>IF(A99="","",COUNTIF(Данные!G99:R99,"&gt;0"))</f>
        <v/>
      </c>
      <c r="P99" s="2" t="str">
        <f>IF(A99="","",IF(O99&lt;Настройки!$B$8,"Недостаточно данных",IF(N99&lt;=Настройки!$B$6,"X",IF(N99&lt;=Настройки!$B$7,"Y","Z"))))</f>
        <v/>
      </c>
      <c r="Q99" s="2" t="str">
        <f t="shared" si="25"/>
        <v/>
      </c>
      <c r="R99" s="2" t="str">
        <f t="shared" si="26"/>
        <v/>
      </c>
      <c r="S99" s="5" t="str">
        <f t="shared" si="27"/>
        <v/>
      </c>
      <c r="T99" s="2"/>
      <c r="U99" s="2"/>
      <c r="V99" s="2"/>
      <c r="W99" s="2"/>
      <c r="X99" s="2"/>
      <c r="Y99" s="2"/>
      <c r="Z99" s="2"/>
    </row>
    <row r="100" spans="1:26">
      <c r="A100" s="2" t="str">
        <f>IF(Данные!A100="","",Данные!A100)</f>
        <v/>
      </c>
      <c r="B100" s="2" t="str">
        <f>IF(Данные!A100="","",Данные!B100)</f>
        <v/>
      </c>
      <c r="C100" s="2" t="str">
        <f>IF(Данные!A100="","",Данные!C100)</f>
        <v/>
      </c>
      <c r="D100" s="2" t="str">
        <f>IF(Данные!A100="","",Данные!D100)</f>
        <v/>
      </c>
      <c r="E100" s="2" t="str">
        <f>IF(Данные!A100="","",Данные!E100)</f>
        <v/>
      </c>
      <c r="F100" s="8" t="str">
        <f>IF(Данные!A100="","",Данные!F100)</f>
        <v/>
      </c>
      <c r="G100" s="8" t="str">
        <f>IF(A100="","",SUM(Данные!G100:R100))</f>
        <v/>
      </c>
      <c r="H100" s="8" t="str">
        <f t="shared" si="21"/>
        <v/>
      </c>
      <c r="I100" s="12" t="str">
        <f t="shared" si="22"/>
        <v/>
      </c>
      <c r="J100" s="12" t="str">
        <f t="shared" si="23"/>
        <v/>
      </c>
      <c r="K100" s="2" t="str">
        <f>IF(A100="","",IF(J100&lt;=Настройки!$B$4,"A",IF(J100&lt;=Настройки!$B$5,"B","C")))</f>
        <v/>
      </c>
      <c r="L100" s="8" t="str">
        <f>IF(A100="","",AVERAGE(Данные!G100:R100))</f>
        <v/>
      </c>
      <c r="M100" s="8" t="str">
        <f>IF(A100="","",_xludf.STDEV.P(Данные!G100:R100))</f>
        <v/>
      </c>
      <c r="N100" s="8" t="str">
        <f t="shared" si="24"/>
        <v/>
      </c>
      <c r="O100" s="11" t="str">
        <f>IF(A100="","",COUNTIF(Данные!G100:R100,"&gt;0"))</f>
        <v/>
      </c>
      <c r="P100" s="2" t="str">
        <f>IF(A100="","",IF(O100&lt;Настройки!$B$8,"Недостаточно данных",IF(N100&lt;=Настройки!$B$6,"X",IF(N100&lt;=Настройки!$B$7,"Y","Z"))))</f>
        <v/>
      </c>
      <c r="Q100" s="2" t="str">
        <f t="shared" si="25"/>
        <v/>
      </c>
      <c r="R100" s="2" t="str">
        <f t="shared" si="26"/>
        <v/>
      </c>
      <c r="S100" s="5" t="str">
        <f t="shared" si="27"/>
        <v/>
      </c>
      <c r="T100" s="2"/>
      <c r="U100" s="2"/>
      <c r="V100" s="2"/>
      <c r="W100" s="2"/>
      <c r="X100" s="2"/>
      <c r="Y100" s="2"/>
      <c r="Z100" s="2"/>
    </row>
    <row r="101" spans="1:26">
      <c r="A101" s="2" t="str">
        <f>IF(Данные!A101="","",Данные!A101)</f>
        <v/>
      </c>
      <c r="B101" s="2" t="str">
        <f>IF(Данные!A101="","",Данные!B101)</f>
        <v/>
      </c>
      <c r="C101" s="2" t="str">
        <f>IF(Данные!A101="","",Данные!C101)</f>
        <v/>
      </c>
      <c r="D101" s="2" t="str">
        <f>IF(Данные!A101="","",Данные!D101)</f>
        <v/>
      </c>
      <c r="E101" s="2" t="str">
        <f>IF(Данные!A101="","",Данные!E101)</f>
        <v/>
      </c>
      <c r="F101" s="8" t="str">
        <f>IF(Данные!A101="","",Данные!F101)</f>
        <v/>
      </c>
      <c r="G101" s="8" t="str">
        <f>IF(A101="","",SUM(Данные!G101:R101))</f>
        <v/>
      </c>
      <c r="H101" s="8" t="str">
        <f t="shared" si="21"/>
        <v/>
      </c>
      <c r="I101" s="12" t="str">
        <f t="shared" si="22"/>
        <v/>
      </c>
      <c r="J101" s="12" t="str">
        <f t="shared" si="23"/>
        <v/>
      </c>
      <c r="K101" s="2" t="str">
        <f>IF(A101="","",IF(J101&lt;=Настройки!$B$4,"A",IF(J101&lt;=Настройки!$B$5,"B","C")))</f>
        <v/>
      </c>
      <c r="L101" s="8" t="str">
        <f>IF(A101="","",AVERAGE(Данные!G101:R101))</f>
        <v/>
      </c>
      <c r="M101" s="8" t="str">
        <f>IF(A101="","",_xludf.STDEV.P(Данные!G101:R101))</f>
        <v/>
      </c>
      <c r="N101" s="8" t="str">
        <f t="shared" si="24"/>
        <v/>
      </c>
      <c r="O101" s="11" t="str">
        <f>IF(A101="","",COUNTIF(Данные!G101:R101,"&gt;0"))</f>
        <v/>
      </c>
      <c r="P101" s="2" t="str">
        <f>IF(A101="","",IF(O101&lt;Настройки!$B$8,"Недостаточно данных",IF(N101&lt;=Настройки!$B$6,"X",IF(N101&lt;=Настройки!$B$7,"Y","Z"))))</f>
        <v/>
      </c>
      <c r="Q101" s="2" t="str">
        <f t="shared" si="25"/>
        <v/>
      </c>
      <c r="R101" s="2" t="str">
        <f t="shared" si="26"/>
        <v/>
      </c>
      <c r="S101" s="5" t="str">
        <f t="shared" si="27"/>
        <v/>
      </c>
      <c r="T101" s="2"/>
      <c r="U101" s="2"/>
      <c r="V101" s="2"/>
      <c r="W101" s="2"/>
      <c r="X101" s="2"/>
      <c r="Y101" s="2"/>
      <c r="Z101" s="2"/>
    </row>
    <row r="102" spans="1:26">
      <c r="A102" s="2" t="str">
        <f>IF(Данные!A102="","",Данные!A102)</f>
        <v/>
      </c>
      <c r="B102" s="2" t="str">
        <f>IF(Данные!A102="","",Данные!B102)</f>
        <v/>
      </c>
      <c r="C102" s="2" t="str">
        <f>IF(Данные!A102="","",Данные!C102)</f>
        <v/>
      </c>
      <c r="D102" s="2" t="str">
        <f>IF(Данные!A102="","",Данные!D102)</f>
        <v/>
      </c>
      <c r="E102" s="2" t="str">
        <f>IF(Данные!A102="","",Данные!E102)</f>
        <v/>
      </c>
      <c r="F102" s="8" t="str">
        <f>IF(Данные!A102="","",Данные!F102)</f>
        <v/>
      </c>
      <c r="G102" s="8" t="str">
        <f>IF(A102="","",SUM(Данные!G102:R102))</f>
        <v/>
      </c>
      <c r="H102" s="8" t="str">
        <f t="shared" si="21"/>
        <v/>
      </c>
      <c r="I102" s="12" t="str">
        <f t="shared" si="22"/>
        <v/>
      </c>
      <c r="J102" s="12" t="str">
        <f t="shared" si="23"/>
        <v/>
      </c>
      <c r="K102" s="2" t="str">
        <f>IF(A102="","",IF(J102&lt;=Настройки!$B$4,"A",IF(J102&lt;=Настройки!$B$5,"B","C")))</f>
        <v/>
      </c>
      <c r="L102" s="8" t="str">
        <f>IF(A102="","",AVERAGE(Данные!G102:R102))</f>
        <v/>
      </c>
      <c r="M102" s="8" t="str">
        <f>IF(A102="","",_xludf.STDEV.P(Данные!G102:R102))</f>
        <v/>
      </c>
      <c r="N102" s="8" t="str">
        <f t="shared" si="24"/>
        <v/>
      </c>
      <c r="O102" s="11" t="str">
        <f>IF(A102="","",COUNTIF(Данные!G102:R102,"&gt;0"))</f>
        <v/>
      </c>
      <c r="P102" s="2" t="str">
        <f>IF(A102="","",IF(O102&lt;Настройки!$B$8,"Недостаточно данных",IF(N102&lt;=Настройки!$B$6,"X",IF(N102&lt;=Настройки!$B$7,"Y","Z"))))</f>
        <v/>
      </c>
      <c r="Q102" s="2" t="str">
        <f t="shared" si="25"/>
        <v/>
      </c>
      <c r="R102" s="2" t="str">
        <f t="shared" si="26"/>
        <v/>
      </c>
      <c r="S102" s="5" t="str">
        <f t="shared" si="27"/>
        <v/>
      </c>
      <c r="T102" s="2"/>
      <c r="U102" s="2"/>
      <c r="V102" s="2"/>
      <c r="W102" s="2"/>
      <c r="X102" s="2"/>
      <c r="Y102" s="2"/>
      <c r="Z102" s="2"/>
    </row>
    <row r="103" spans="1:26">
      <c r="A103" s="2" t="str">
        <f>IF(Данные!A103="","",Данные!A103)</f>
        <v/>
      </c>
      <c r="B103" s="2" t="str">
        <f>IF(Данные!A103="","",Данные!B103)</f>
        <v/>
      </c>
      <c r="C103" s="2" t="str">
        <f>IF(Данные!A103="","",Данные!C103)</f>
        <v/>
      </c>
      <c r="D103" s="2" t="str">
        <f>IF(Данные!A103="","",Данные!D103)</f>
        <v/>
      </c>
      <c r="E103" s="2" t="str">
        <f>IF(Данные!A103="","",Данные!E103)</f>
        <v/>
      </c>
      <c r="F103" s="8" t="str">
        <f>IF(Данные!A103="","",Данные!F103)</f>
        <v/>
      </c>
      <c r="G103" s="8" t="str">
        <f>IF(A103="","",SUM(Данные!G103:R103))</f>
        <v/>
      </c>
      <c r="H103" s="8" t="str">
        <f t="shared" si="21"/>
        <v/>
      </c>
      <c r="I103" s="12" t="str">
        <f t="shared" si="22"/>
        <v/>
      </c>
      <c r="J103" s="12" t="str">
        <f t="shared" si="23"/>
        <v/>
      </c>
      <c r="K103" s="2" t="str">
        <f>IF(A103="","",IF(J103&lt;=Настройки!$B$4,"A",IF(J103&lt;=Настройки!$B$5,"B","C")))</f>
        <v/>
      </c>
      <c r="L103" s="8" t="str">
        <f>IF(A103="","",AVERAGE(Данные!G103:R103))</f>
        <v/>
      </c>
      <c r="M103" s="8" t="str">
        <f>IF(A103="","",_xludf.STDEV.P(Данные!G103:R103))</f>
        <v/>
      </c>
      <c r="N103" s="8" t="str">
        <f t="shared" si="24"/>
        <v/>
      </c>
      <c r="O103" s="11" t="str">
        <f>IF(A103="","",COUNTIF(Данные!G103:R103,"&gt;0"))</f>
        <v/>
      </c>
      <c r="P103" s="2" t="str">
        <f>IF(A103="","",IF(O103&lt;Настройки!$B$8,"Недостаточно данных",IF(N103&lt;=Настройки!$B$6,"X",IF(N103&lt;=Настройки!$B$7,"Y","Z"))))</f>
        <v/>
      </c>
      <c r="Q103" s="2" t="str">
        <f t="shared" si="25"/>
        <v/>
      </c>
      <c r="R103" s="2" t="str">
        <f t="shared" si="26"/>
        <v/>
      </c>
      <c r="S103" s="5" t="str">
        <f t="shared" si="27"/>
        <v/>
      </c>
      <c r="T103" s="2"/>
      <c r="U103" s="2"/>
      <c r="V103" s="2"/>
      <c r="W103" s="2"/>
      <c r="X103" s="2"/>
      <c r="Y103" s="2"/>
      <c r="Z103" s="2"/>
    </row>
    <row r="104" spans="1:26">
      <c r="A104" s="2" t="str">
        <f>IF(Данные!A104="","",Данные!A104)</f>
        <v/>
      </c>
      <c r="B104" s="2" t="str">
        <f>IF(Данные!A104="","",Данные!B104)</f>
        <v/>
      </c>
      <c r="C104" s="2" t="str">
        <f>IF(Данные!A104="","",Данные!C104)</f>
        <v/>
      </c>
      <c r="D104" s="2" t="str">
        <f>IF(Данные!A104="","",Данные!D104)</f>
        <v/>
      </c>
      <c r="E104" s="2" t="str">
        <f>IF(Данные!A104="","",Данные!E104)</f>
        <v/>
      </c>
      <c r="F104" s="8" t="str">
        <f>IF(Данные!A104="","",Данные!F104)</f>
        <v/>
      </c>
      <c r="G104" s="8" t="str">
        <f>IF(A104="","",SUM(Данные!G104:R104))</f>
        <v/>
      </c>
      <c r="H104" s="8" t="str">
        <f t="shared" si="21"/>
        <v/>
      </c>
      <c r="I104" s="12" t="str">
        <f t="shared" si="22"/>
        <v/>
      </c>
      <c r="J104" s="12" t="str">
        <f t="shared" si="23"/>
        <v/>
      </c>
      <c r="K104" s="2" t="str">
        <f>IF(A104="","",IF(J104&lt;=Настройки!$B$4,"A",IF(J104&lt;=Настройки!$B$5,"B","C")))</f>
        <v/>
      </c>
      <c r="L104" s="8" t="str">
        <f>IF(A104="","",AVERAGE(Данные!G104:R104))</f>
        <v/>
      </c>
      <c r="M104" s="8" t="str">
        <f>IF(A104="","",_xludf.STDEV.P(Данные!G104:R104))</f>
        <v/>
      </c>
      <c r="N104" s="8" t="str">
        <f t="shared" si="24"/>
        <v/>
      </c>
      <c r="O104" s="11" t="str">
        <f>IF(A104="","",COUNTIF(Данные!G104:R104,"&gt;0"))</f>
        <v/>
      </c>
      <c r="P104" s="2" t="str">
        <f>IF(A104="","",IF(O104&lt;Настройки!$B$8,"Недостаточно данных",IF(N104&lt;=Настройки!$B$6,"X",IF(N104&lt;=Настройки!$B$7,"Y","Z"))))</f>
        <v/>
      </c>
      <c r="Q104" s="2" t="str">
        <f t="shared" si="25"/>
        <v/>
      </c>
      <c r="R104" s="2" t="str">
        <f t="shared" si="26"/>
        <v/>
      </c>
      <c r="S104" s="5" t="str">
        <f t="shared" si="27"/>
        <v/>
      </c>
      <c r="T104" s="2"/>
      <c r="U104" s="2"/>
      <c r="V104" s="2"/>
      <c r="W104" s="2"/>
      <c r="X104" s="2"/>
      <c r="Y104" s="2"/>
      <c r="Z104" s="2"/>
    </row>
    <row r="105" spans="1:26">
      <c r="A105" s="2" t="str">
        <f>IF(Данные!A105="","",Данные!A105)</f>
        <v/>
      </c>
      <c r="B105" s="2" t="str">
        <f>IF(Данные!A105="","",Данные!B105)</f>
        <v/>
      </c>
      <c r="C105" s="2" t="str">
        <f>IF(Данные!A105="","",Данные!C105)</f>
        <v/>
      </c>
      <c r="D105" s="2" t="str">
        <f>IF(Данные!A105="","",Данные!D105)</f>
        <v/>
      </c>
      <c r="E105" s="2" t="str">
        <f>IF(Данные!A105="","",Данные!E105)</f>
        <v/>
      </c>
      <c r="F105" s="8" t="str">
        <f>IF(Данные!A105="","",Данные!F105)</f>
        <v/>
      </c>
      <c r="G105" s="8" t="str">
        <f>IF(A105="","",SUM(Данные!G105:R105))</f>
        <v/>
      </c>
      <c r="H105" s="8" t="str">
        <f t="shared" si="21"/>
        <v/>
      </c>
      <c r="I105" s="12" t="str">
        <f t="shared" si="22"/>
        <v/>
      </c>
      <c r="J105" s="12" t="str">
        <f t="shared" si="23"/>
        <v/>
      </c>
      <c r="K105" s="2" t="str">
        <f>IF(A105="","",IF(J105&lt;=Настройки!$B$4,"A",IF(J105&lt;=Настройки!$B$5,"B","C")))</f>
        <v/>
      </c>
      <c r="L105" s="8" t="str">
        <f>IF(A105="","",AVERAGE(Данные!G105:R105))</f>
        <v/>
      </c>
      <c r="M105" s="8" t="str">
        <f>IF(A105="","",_xludf.STDEV.P(Данные!G105:R105))</f>
        <v/>
      </c>
      <c r="N105" s="8" t="str">
        <f t="shared" si="24"/>
        <v/>
      </c>
      <c r="O105" s="11" t="str">
        <f>IF(A105="","",COUNTIF(Данные!G105:R105,"&gt;0"))</f>
        <v/>
      </c>
      <c r="P105" s="2" t="str">
        <f>IF(A105="","",IF(O105&lt;Настройки!$B$8,"Недостаточно данных",IF(N105&lt;=Настройки!$B$6,"X",IF(N105&lt;=Настройки!$B$7,"Y","Z"))))</f>
        <v/>
      </c>
      <c r="Q105" s="2" t="str">
        <f t="shared" si="25"/>
        <v/>
      </c>
      <c r="R105" s="2" t="str">
        <f t="shared" si="26"/>
        <v/>
      </c>
      <c r="S105" s="5" t="str">
        <f t="shared" si="27"/>
        <v/>
      </c>
      <c r="T105" s="2"/>
      <c r="U105" s="2"/>
      <c r="V105" s="2"/>
      <c r="W105" s="2"/>
      <c r="X105" s="2"/>
      <c r="Y105" s="2"/>
      <c r="Z105" s="2"/>
    </row>
    <row r="106" spans="1:26">
      <c r="A106" s="2" t="str">
        <f>IF(Данные!A106="","",Данные!A106)</f>
        <v/>
      </c>
      <c r="B106" s="2" t="str">
        <f>IF(Данные!A106="","",Данные!B106)</f>
        <v/>
      </c>
      <c r="C106" s="2" t="str">
        <f>IF(Данные!A106="","",Данные!C106)</f>
        <v/>
      </c>
      <c r="D106" s="2" t="str">
        <f>IF(Данные!A106="","",Данные!D106)</f>
        <v/>
      </c>
      <c r="E106" s="2" t="str">
        <f>IF(Данные!A106="","",Данные!E106)</f>
        <v/>
      </c>
      <c r="F106" s="8" t="str">
        <f>IF(Данные!A106="","",Данные!F106)</f>
        <v/>
      </c>
      <c r="G106" s="8" t="str">
        <f>IF(A106="","",SUM(Данные!G106:R106))</f>
        <v/>
      </c>
      <c r="H106" s="8" t="str">
        <f t="shared" si="21"/>
        <v/>
      </c>
      <c r="I106" s="12" t="str">
        <f t="shared" si="22"/>
        <v/>
      </c>
      <c r="J106" s="12" t="str">
        <f t="shared" si="23"/>
        <v/>
      </c>
      <c r="K106" s="2" t="str">
        <f>IF(A106="","",IF(J106&lt;=Настройки!$B$4,"A",IF(J106&lt;=Настройки!$B$5,"B","C")))</f>
        <v/>
      </c>
      <c r="L106" s="8" t="str">
        <f>IF(A106="","",AVERAGE(Данные!G106:R106))</f>
        <v/>
      </c>
      <c r="M106" s="8" t="str">
        <f>IF(A106="","",_xludf.STDEV.P(Данные!G106:R106))</f>
        <v/>
      </c>
      <c r="N106" s="8" t="str">
        <f t="shared" si="24"/>
        <v/>
      </c>
      <c r="O106" s="11" t="str">
        <f>IF(A106="","",COUNTIF(Данные!G106:R106,"&gt;0"))</f>
        <v/>
      </c>
      <c r="P106" s="2" t="str">
        <f>IF(A106="","",IF(O106&lt;Настройки!$B$8,"Недостаточно данных",IF(N106&lt;=Настройки!$B$6,"X",IF(N106&lt;=Настройки!$B$7,"Y","Z"))))</f>
        <v/>
      </c>
      <c r="Q106" s="2" t="str">
        <f t="shared" si="25"/>
        <v/>
      </c>
      <c r="R106" s="2" t="str">
        <f t="shared" si="26"/>
        <v/>
      </c>
      <c r="S106" s="5" t="str">
        <f t="shared" si="27"/>
        <v/>
      </c>
      <c r="T106" s="2"/>
      <c r="U106" s="2"/>
      <c r="V106" s="2"/>
      <c r="W106" s="2"/>
      <c r="X106" s="2"/>
      <c r="Y106" s="2"/>
      <c r="Z106" s="2"/>
    </row>
    <row r="107" spans="1:26">
      <c r="A107" s="2" t="str">
        <f>IF(Данные!A107="","",Данные!A107)</f>
        <v/>
      </c>
      <c r="B107" s="2" t="str">
        <f>IF(Данные!A107="","",Данные!B107)</f>
        <v/>
      </c>
      <c r="C107" s="2" t="str">
        <f>IF(Данные!A107="","",Данные!C107)</f>
        <v/>
      </c>
      <c r="D107" s="2" t="str">
        <f>IF(Данные!A107="","",Данные!D107)</f>
        <v/>
      </c>
      <c r="E107" s="2" t="str">
        <f>IF(Данные!A107="","",Данные!E107)</f>
        <v/>
      </c>
      <c r="F107" s="8" t="str">
        <f>IF(Данные!A107="","",Данные!F107)</f>
        <v/>
      </c>
      <c r="G107" s="8" t="str">
        <f>IF(A107="","",SUM(Данные!G107:R107))</f>
        <v/>
      </c>
      <c r="H107" s="8" t="str">
        <f t="shared" si="21"/>
        <v/>
      </c>
      <c r="I107" s="12" t="str">
        <f t="shared" si="22"/>
        <v/>
      </c>
      <c r="J107" s="12" t="str">
        <f t="shared" si="23"/>
        <v/>
      </c>
      <c r="K107" s="2" t="str">
        <f>IF(A107="","",IF(J107&lt;=Настройки!$B$4,"A",IF(J107&lt;=Настройки!$B$5,"B","C")))</f>
        <v/>
      </c>
      <c r="L107" s="8" t="str">
        <f>IF(A107="","",AVERAGE(Данные!G107:R107))</f>
        <v/>
      </c>
      <c r="M107" s="8" t="str">
        <f>IF(A107="","",_xludf.STDEV.P(Данные!G107:R107))</f>
        <v/>
      </c>
      <c r="N107" s="8" t="str">
        <f t="shared" si="24"/>
        <v/>
      </c>
      <c r="O107" s="11" t="str">
        <f>IF(A107="","",COUNTIF(Данные!G107:R107,"&gt;0"))</f>
        <v/>
      </c>
      <c r="P107" s="2" t="str">
        <f>IF(A107="","",IF(O107&lt;Настройки!$B$8,"Недостаточно данных",IF(N107&lt;=Настройки!$B$6,"X",IF(N107&lt;=Настройки!$B$7,"Y","Z"))))</f>
        <v/>
      </c>
      <c r="Q107" s="2" t="str">
        <f t="shared" si="25"/>
        <v/>
      </c>
      <c r="R107" s="2" t="str">
        <f t="shared" si="26"/>
        <v/>
      </c>
      <c r="S107" s="5" t="str">
        <f t="shared" si="27"/>
        <v/>
      </c>
      <c r="T107" s="2"/>
      <c r="U107" s="2"/>
      <c r="V107" s="2"/>
      <c r="W107" s="2"/>
      <c r="X107" s="2"/>
      <c r="Y107" s="2"/>
      <c r="Z107" s="2"/>
    </row>
    <row r="108" spans="1:26">
      <c r="A108" s="2" t="str">
        <f>IF(Данные!A108="","",Данные!A108)</f>
        <v/>
      </c>
      <c r="B108" s="2" t="str">
        <f>IF(Данные!A108="","",Данные!B108)</f>
        <v/>
      </c>
      <c r="C108" s="2" t="str">
        <f>IF(Данные!A108="","",Данные!C108)</f>
        <v/>
      </c>
      <c r="D108" s="2" t="str">
        <f>IF(Данные!A108="","",Данные!D108)</f>
        <v/>
      </c>
      <c r="E108" s="2" t="str">
        <f>IF(Данные!A108="","",Данные!E108)</f>
        <v/>
      </c>
      <c r="F108" s="8" t="str">
        <f>IF(Данные!A108="","",Данные!F108)</f>
        <v/>
      </c>
      <c r="G108" s="8" t="str">
        <f>IF(A108="","",SUM(Данные!G108:R108))</f>
        <v/>
      </c>
      <c r="H108" s="8" t="str">
        <f t="shared" si="21"/>
        <v/>
      </c>
      <c r="I108" s="12" t="str">
        <f t="shared" si="22"/>
        <v/>
      </c>
      <c r="J108" s="12" t="str">
        <f t="shared" si="23"/>
        <v/>
      </c>
      <c r="K108" s="2" t="str">
        <f>IF(A108="","",IF(J108&lt;=Настройки!$B$4,"A",IF(J108&lt;=Настройки!$B$5,"B","C")))</f>
        <v/>
      </c>
      <c r="L108" s="8" t="str">
        <f>IF(A108="","",AVERAGE(Данные!G108:R108))</f>
        <v/>
      </c>
      <c r="M108" s="8" t="str">
        <f>IF(A108="","",_xludf.STDEV.P(Данные!G108:R108))</f>
        <v/>
      </c>
      <c r="N108" s="8" t="str">
        <f t="shared" si="24"/>
        <v/>
      </c>
      <c r="O108" s="11" t="str">
        <f>IF(A108="","",COUNTIF(Данные!G108:R108,"&gt;0"))</f>
        <v/>
      </c>
      <c r="P108" s="2" t="str">
        <f>IF(A108="","",IF(O108&lt;Настройки!$B$8,"Недостаточно данных",IF(N108&lt;=Настройки!$B$6,"X",IF(N108&lt;=Настройки!$B$7,"Y","Z"))))</f>
        <v/>
      </c>
      <c r="Q108" s="2" t="str">
        <f t="shared" si="25"/>
        <v/>
      </c>
      <c r="R108" s="2" t="str">
        <f t="shared" si="26"/>
        <v/>
      </c>
      <c r="S108" s="5" t="str">
        <f t="shared" si="27"/>
        <v/>
      </c>
      <c r="T108" s="2"/>
      <c r="U108" s="2"/>
      <c r="V108" s="2"/>
      <c r="W108" s="2"/>
      <c r="X108" s="2"/>
      <c r="Y108" s="2"/>
      <c r="Z108" s="2"/>
    </row>
    <row r="109" spans="1:26">
      <c r="A109" s="2" t="str">
        <f>IF(Данные!A109="","",Данные!A109)</f>
        <v/>
      </c>
      <c r="B109" s="2" t="str">
        <f>IF(Данные!A109="","",Данные!B109)</f>
        <v/>
      </c>
      <c r="C109" s="2" t="str">
        <f>IF(Данные!A109="","",Данные!C109)</f>
        <v/>
      </c>
      <c r="D109" s="2" t="str">
        <f>IF(Данные!A109="","",Данные!D109)</f>
        <v/>
      </c>
      <c r="E109" s="2" t="str">
        <f>IF(Данные!A109="","",Данные!E109)</f>
        <v/>
      </c>
      <c r="F109" s="8" t="str">
        <f>IF(Данные!A109="","",Данные!F109)</f>
        <v/>
      </c>
      <c r="G109" s="8" t="str">
        <f>IF(A109="","",SUM(Данные!G109:R109))</f>
        <v/>
      </c>
      <c r="H109" s="8" t="str">
        <f t="shared" si="21"/>
        <v/>
      </c>
      <c r="I109" s="12" t="str">
        <f t="shared" si="22"/>
        <v/>
      </c>
      <c r="J109" s="12" t="str">
        <f t="shared" si="23"/>
        <v/>
      </c>
      <c r="K109" s="2" t="str">
        <f>IF(A109="","",IF(J109&lt;=Настройки!$B$4,"A",IF(J109&lt;=Настройки!$B$5,"B","C")))</f>
        <v/>
      </c>
      <c r="L109" s="8" t="str">
        <f>IF(A109="","",AVERAGE(Данные!G109:R109))</f>
        <v/>
      </c>
      <c r="M109" s="8" t="str">
        <f>IF(A109="","",_xludf.STDEV.P(Данные!G109:R109))</f>
        <v/>
      </c>
      <c r="N109" s="8" t="str">
        <f t="shared" si="24"/>
        <v/>
      </c>
      <c r="O109" s="11" t="str">
        <f>IF(A109="","",COUNTIF(Данные!G109:R109,"&gt;0"))</f>
        <v/>
      </c>
      <c r="P109" s="2" t="str">
        <f>IF(A109="","",IF(O109&lt;Настройки!$B$8,"Недостаточно данных",IF(N109&lt;=Настройки!$B$6,"X",IF(N109&lt;=Настройки!$B$7,"Y","Z"))))</f>
        <v/>
      </c>
      <c r="Q109" s="2" t="str">
        <f t="shared" si="25"/>
        <v/>
      </c>
      <c r="R109" s="2" t="str">
        <f t="shared" si="26"/>
        <v/>
      </c>
      <c r="S109" s="5" t="str">
        <f t="shared" si="27"/>
        <v/>
      </c>
      <c r="T109" s="2"/>
      <c r="U109" s="2"/>
      <c r="V109" s="2"/>
      <c r="W109" s="2"/>
      <c r="X109" s="2"/>
      <c r="Y109" s="2"/>
      <c r="Z109" s="2"/>
    </row>
    <row r="110" spans="1:26">
      <c r="A110" s="2" t="str">
        <f>IF(Данные!A110="","",Данные!A110)</f>
        <v/>
      </c>
      <c r="B110" s="2" t="str">
        <f>IF(Данные!A110="","",Данные!B110)</f>
        <v/>
      </c>
      <c r="C110" s="2" t="str">
        <f>IF(Данные!A110="","",Данные!C110)</f>
        <v/>
      </c>
      <c r="D110" s="2" t="str">
        <f>IF(Данные!A110="","",Данные!D110)</f>
        <v/>
      </c>
      <c r="E110" s="2" t="str">
        <f>IF(Данные!A110="","",Данные!E110)</f>
        <v/>
      </c>
      <c r="F110" s="8" t="str">
        <f>IF(Данные!A110="","",Данные!F110)</f>
        <v/>
      </c>
      <c r="G110" s="8" t="str">
        <f>IF(A110="","",SUM(Данные!G110:R110))</f>
        <v/>
      </c>
      <c r="H110" s="8" t="str">
        <f t="shared" si="21"/>
        <v/>
      </c>
      <c r="I110" s="12" t="str">
        <f t="shared" si="22"/>
        <v/>
      </c>
      <c r="J110" s="12" t="str">
        <f t="shared" si="23"/>
        <v/>
      </c>
      <c r="K110" s="2" t="str">
        <f>IF(A110="","",IF(J110&lt;=Настройки!$B$4,"A",IF(J110&lt;=Настройки!$B$5,"B","C")))</f>
        <v/>
      </c>
      <c r="L110" s="8" t="str">
        <f>IF(A110="","",AVERAGE(Данные!G110:R110))</f>
        <v/>
      </c>
      <c r="M110" s="8" t="str">
        <f>IF(A110="","",_xludf.STDEV.P(Данные!G110:R110))</f>
        <v/>
      </c>
      <c r="N110" s="8" t="str">
        <f t="shared" si="24"/>
        <v/>
      </c>
      <c r="O110" s="11" t="str">
        <f>IF(A110="","",COUNTIF(Данные!G110:R110,"&gt;0"))</f>
        <v/>
      </c>
      <c r="P110" s="2" t="str">
        <f>IF(A110="","",IF(O110&lt;Настройки!$B$8,"Недостаточно данных",IF(N110&lt;=Настройки!$B$6,"X",IF(N110&lt;=Настройки!$B$7,"Y","Z"))))</f>
        <v/>
      </c>
      <c r="Q110" s="2" t="str">
        <f t="shared" si="25"/>
        <v/>
      </c>
      <c r="R110" s="2" t="str">
        <f t="shared" si="26"/>
        <v/>
      </c>
      <c r="S110" s="5" t="str">
        <f t="shared" si="27"/>
        <v/>
      </c>
      <c r="T110" s="2"/>
      <c r="U110" s="2"/>
      <c r="V110" s="2"/>
      <c r="W110" s="2"/>
      <c r="X110" s="2"/>
      <c r="Y110" s="2"/>
      <c r="Z110" s="2"/>
    </row>
    <row r="111" spans="1:26">
      <c r="A111" s="2" t="str">
        <f>IF(Данные!A111="","",Данные!A111)</f>
        <v/>
      </c>
      <c r="B111" s="2" t="str">
        <f>IF(Данные!A111="","",Данные!B111)</f>
        <v/>
      </c>
      <c r="C111" s="2" t="str">
        <f>IF(Данные!A111="","",Данные!C111)</f>
        <v/>
      </c>
      <c r="D111" s="2" t="str">
        <f>IF(Данные!A111="","",Данные!D111)</f>
        <v/>
      </c>
      <c r="E111" s="2" t="str">
        <f>IF(Данные!A111="","",Данные!E111)</f>
        <v/>
      </c>
      <c r="F111" s="8" t="str">
        <f>IF(Данные!A111="","",Данные!F111)</f>
        <v/>
      </c>
      <c r="G111" s="8" t="str">
        <f>IF(A111="","",SUM(Данные!G111:R111))</f>
        <v/>
      </c>
      <c r="H111" s="8" t="str">
        <f t="shared" si="21"/>
        <v/>
      </c>
      <c r="I111" s="12" t="str">
        <f t="shared" si="22"/>
        <v/>
      </c>
      <c r="J111" s="12" t="str">
        <f t="shared" si="23"/>
        <v/>
      </c>
      <c r="K111" s="2" t="str">
        <f>IF(A111="","",IF(J111&lt;=Настройки!$B$4,"A",IF(J111&lt;=Настройки!$B$5,"B","C")))</f>
        <v/>
      </c>
      <c r="L111" s="8" t="str">
        <f>IF(A111="","",AVERAGE(Данные!G111:R111))</f>
        <v/>
      </c>
      <c r="M111" s="8" t="str">
        <f>IF(A111="","",_xludf.STDEV.P(Данные!G111:R111))</f>
        <v/>
      </c>
      <c r="N111" s="8" t="str">
        <f t="shared" si="24"/>
        <v/>
      </c>
      <c r="O111" s="11" t="str">
        <f>IF(A111="","",COUNTIF(Данные!G111:R111,"&gt;0"))</f>
        <v/>
      </c>
      <c r="P111" s="2" t="str">
        <f>IF(A111="","",IF(O111&lt;Настройки!$B$8,"Недостаточно данных",IF(N111&lt;=Настройки!$B$6,"X",IF(N111&lt;=Настройки!$B$7,"Y","Z"))))</f>
        <v/>
      </c>
      <c r="Q111" s="2" t="str">
        <f t="shared" si="25"/>
        <v/>
      </c>
      <c r="R111" s="2" t="str">
        <f t="shared" si="26"/>
        <v/>
      </c>
      <c r="S111" s="5" t="str">
        <f t="shared" si="27"/>
        <v/>
      </c>
      <c r="T111" s="2"/>
      <c r="U111" s="2"/>
      <c r="V111" s="2"/>
      <c r="W111" s="2"/>
      <c r="X111" s="2"/>
      <c r="Y111" s="2"/>
      <c r="Z111" s="2"/>
    </row>
    <row r="112" spans="1:26">
      <c r="A112" s="2" t="str">
        <f>IF(Данные!A112="","",Данные!A112)</f>
        <v/>
      </c>
      <c r="B112" s="2" t="str">
        <f>IF(Данные!A112="","",Данные!B112)</f>
        <v/>
      </c>
      <c r="C112" s="2" t="str">
        <f>IF(Данные!A112="","",Данные!C112)</f>
        <v/>
      </c>
      <c r="D112" s="2" t="str">
        <f>IF(Данные!A112="","",Данные!D112)</f>
        <v/>
      </c>
      <c r="E112" s="2" t="str">
        <f>IF(Данные!A112="","",Данные!E112)</f>
        <v/>
      </c>
      <c r="F112" s="8" t="str">
        <f>IF(Данные!A112="","",Данные!F112)</f>
        <v/>
      </c>
      <c r="G112" s="8" t="str">
        <f>IF(A112="","",SUM(Данные!G112:R112))</f>
        <v/>
      </c>
      <c r="H112" s="8" t="str">
        <f t="shared" si="21"/>
        <v/>
      </c>
      <c r="I112" s="12" t="str">
        <f t="shared" si="22"/>
        <v/>
      </c>
      <c r="J112" s="12" t="str">
        <f t="shared" si="23"/>
        <v/>
      </c>
      <c r="K112" s="2" t="str">
        <f>IF(A112="","",IF(J112&lt;=Настройки!$B$4,"A",IF(J112&lt;=Настройки!$B$5,"B","C")))</f>
        <v/>
      </c>
      <c r="L112" s="8" t="str">
        <f>IF(A112="","",AVERAGE(Данные!G112:R112))</f>
        <v/>
      </c>
      <c r="M112" s="8" t="str">
        <f>IF(A112="","",_xludf.STDEV.P(Данные!G112:R112))</f>
        <v/>
      </c>
      <c r="N112" s="8" t="str">
        <f t="shared" si="24"/>
        <v/>
      </c>
      <c r="O112" s="11" t="str">
        <f>IF(A112="","",COUNTIF(Данные!G112:R112,"&gt;0"))</f>
        <v/>
      </c>
      <c r="P112" s="2" t="str">
        <f>IF(A112="","",IF(O112&lt;Настройки!$B$8,"Недостаточно данных",IF(N112&lt;=Настройки!$B$6,"X",IF(N112&lt;=Настройки!$B$7,"Y","Z"))))</f>
        <v/>
      </c>
      <c r="Q112" s="2" t="str">
        <f t="shared" si="25"/>
        <v/>
      </c>
      <c r="R112" s="2" t="str">
        <f t="shared" si="26"/>
        <v/>
      </c>
      <c r="S112" s="5" t="str">
        <f t="shared" si="27"/>
        <v/>
      </c>
      <c r="T112" s="2"/>
      <c r="U112" s="2"/>
      <c r="V112" s="2"/>
      <c r="W112" s="2"/>
      <c r="X112" s="2"/>
      <c r="Y112" s="2"/>
      <c r="Z112" s="2"/>
    </row>
    <row r="113" spans="1:26">
      <c r="A113" s="2" t="str">
        <f>IF(Данные!A113="","",Данные!A113)</f>
        <v/>
      </c>
      <c r="B113" s="2" t="str">
        <f>IF(Данные!A113="","",Данные!B113)</f>
        <v/>
      </c>
      <c r="C113" s="2" t="str">
        <f>IF(Данные!A113="","",Данные!C113)</f>
        <v/>
      </c>
      <c r="D113" s="2" t="str">
        <f>IF(Данные!A113="","",Данные!D113)</f>
        <v/>
      </c>
      <c r="E113" s="2" t="str">
        <f>IF(Данные!A113="","",Данные!E113)</f>
        <v/>
      </c>
      <c r="F113" s="8" t="str">
        <f>IF(Данные!A113="","",Данные!F113)</f>
        <v/>
      </c>
      <c r="G113" s="8" t="str">
        <f>IF(A113="","",SUM(Данные!G113:R113))</f>
        <v/>
      </c>
      <c r="H113" s="8" t="str">
        <f t="shared" si="21"/>
        <v/>
      </c>
      <c r="I113" s="12" t="str">
        <f t="shared" si="22"/>
        <v/>
      </c>
      <c r="J113" s="12" t="str">
        <f t="shared" si="23"/>
        <v/>
      </c>
      <c r="K113" s="2" t="str">
        <f>IF(A113="","",IF(J113&lt;=Настройки!$B$4,"A",IF(J113&lt;=Настройки!$B$5,"B","C")))</f>
        <v/>
      </c>
      <c r="L113" s="8" t="str">
        <f>IF(A113="","",AVERAGE(Данные!G113:R113))</f>
        <v/>
      </c>
      <c r="M113" s="8" t="str">
        <f>IF(A113="","",_xludf.STDEV.P(Данные!G113:R113))</f>
        <v/>
      </c>
      <c r="N113" s="8" t="str">
        <f t="shared" si="24"/>
        <v/>
      </c>
      <c r="O113" s="11" t="str">
        <f>IF(A113="","",COUNTIF(Данные!G113:R113,"&gt;0"))</f>
        <v/>
      </c>
      <c r="P113" s="2" t="str">
        <f>IF(A113="","",IF(O113&lt;Настройки!$B$8,"Недостаточно данных",IF(N113&lt;=Настройки!$B$6,"X",IF(N113&lt;=Настройки!$B$7,"Y","Z"))))</f>
        <v/>
      </c>
      <c r="Q113" s="2" t="str">
        <f t="shared" si="25"/>
        <v/>
      </c>
      <c r="R113" s="2" t="str">
        <f t="shared" si="26"/>
        <v/>
      </c>
      <c r="S113" s="5" t="str">
        <f t="shared" si="27"/>
        <v/>
      </c>
      <c r="T113" s="2"/>
      <c r="U113" s="2"/>
      <c r="V113" s="2"/>
      <c r="W113" s="2"/>
      <c r="X113" s="2"/>
      <c r="Y113" s="2"/>
      <c r="Z113" s="2"/>
    </row>
    <row r="114" spans="1:26">
      <c r="A114" s="2" t="str">
        <f>IF(Данные!A114="","",Данные!A114)</f>
        <v/>
      </c>
      <c r="B114" s="2" t="str">
        <f>IF(Данные!A114="","",Данные!B114)</f>
        <v/>
      </c>
      <c r="C114" s="2" t="str">
        <f>IF(Данные!A114="","",Данные!C114)</f>
        <v/>
      </c>
      <c r="D114" s="2" t="str">
        <f>IF(Данные!A114="","",Данные!D114)</f>
        <v/>
      </c>
      <c r="E114" s="2" t="str">
        <f>IF(Данные!A114="","",Данные!E114)</f>
        <v/>
      </c>
      <c r="F114" s="8" t="str">
        <f>IF(Данные!A114="","",Данные!F114)</f>
        <v/>
      </c>
      <c r="G114" s="8" t="str">
        <f>IF(A114="","",SUM(Данные!G114:R114))</f>
        <v/>
      </c>
      <c r="H114" s="8" t="str">
        <f t="shared" si="21"/>
        <v/>
      </c>
      <c r="I114" s="12" t="str">
        <f t="shared" si="22"/>
        <v/>
      </c>
      <c r="J114" s="12" t="str">
        <f t="shared" si="23"/>
        <v/>
      </c>
      <c r="K114" s="2" t="str">
        <f>IF(A114="","",IF(J114&lt;=Настройки!$B$4,"A",IF(J114&lt;=Настройки!$B$5,"B","C")))</f>
        <v/>
      </c>
      <c r="L114" s="8" t="str">
        <f>IF(A114="","",AVERAGE(Данные!G114:R114))</f>
        <v/>
      </c>
      <c r="M114" s="8" t="str">
        <f>IF(A114="","",_xludf.STDEV.P(Данные!G114:R114))</f>
        <v/>
      </c>
      <c r="N114" s="8" t="str">
        <f t="shared" si="24"/>
        <v/>
      </c>
      <c r="O114" s="11" t="str">
        <f>IF(A114="","",COUNTIF(Данные!G114:R114,"&gt;0"))</f>
        <v/>
      </c>
      <c r="P114" s="2" t="str">
        <f>IF(A114="","",IF(O114&lt;Настройки!$B$8,"Недостаточно данных",IF(N114&lt;=Настройки!$B$6,"X",IF(N114&lt;=Настройки!$B$7,"Y","Z"))))</f>
        <v/>
      </c>
      <c r="Q114" s="2" t="str">
        <f t="shared" si="25"/>
        <v/>
      </c>
      <c r="R114" s="2" t="str">
        <f t="shared" si="26"/>
        <v/>
      </c>
      <c r="S114" s="5" t="str">
        <f t="shared" si="27"/>
        <v/>
      </c>
      <c r="T114" s="2"/>
      <c r="U114" s="2"/>
      <c r="V114" s="2"/>
      <c r="W114" s="2"/>
      <c r="X114" s="2"/>
      <c r="Y114" s="2"/>
      <c r="Z114" s="2"/>
    </row>
    <row r="115" spans="1:26">
      <c r="A115" s="2" t="str">
        <f>IF(Данные!A115="","",Данные!A115)</f>
        <v/>
      </c>
      <c r="B115" s="2" t="str">
        <f>IF(Данные!A115="","",Данные!B115)</f>
        <v/>
      </c>
      <c r="C115" s="2" t="str">
        <f>IF(Данные!A115="","",Данные!C115)</f>
        <v/>
      </c>
      <c r="D115" s="2" t="str">
        <f>IF(Данные!A115="","",Данные!D115)</f>
        <v/>
      </c>
      <c r="E115" s="2" t="str">
        <f>IF(Данные!A115="","",Данные!E115)</f>
        <v/>
      </c>
      <c r="F115" s="8" t="str">
        <f>IF(Данные!A115="","",Данные!F115)</f>
        <v/>
      </c>
      <c r="G115" s="8" t="str">
        <f>IF(A115="","",SUM(Данные!G115:R115))</f>
        <v/>
      </c>
      <c r="H115" s="8" t="str">
        <f t="shared" si="21"/>
        <v/>
      </c>
      <c r="I115" s="12" t="str">
        <f t="shared" si="22"/>
        <v/>
      </c>
      <c r="J115" s="12" t="str">
        <f t="shared" si="23"/>
        <v/>
      </c>
      <c r="K115" s="2" t="str">
        <f>IF(A115="","",IF(J115&lt;=Настройки!$B$4,"A",IF(J115&lt;=Настройки!$B$5,"B","C")))</f>
        <v/>
      </c>
      <c r="L115" s="8" t="str">
        <f>IF(A115="","",AVERAGE(Данные!G115:R115))</f>
        <v/>
      </c>
      <c r="M115" s="8" t="str">
        <f>IF(A115="","",_xludf.STDEV.P(Данные!G115:R115))</f>
        <v/>
      </c>
      <c r="N115" s="8" t="str">
        <f t="shared" si="24"/>
        <v/>
      </c>
      <c r="O115" s="11" t="str">
        <f>IF(A115="","",COUNTIF(Данные!G115:R115,"&gt;0"))</f>
        <v/>
      </c>
      <c r="P115" s="2" t="str">
        <f>IF(A115="","",IF(O115&lt;Настройки!$B$8,"Недостаточно данных",IF(N115&lt;=Настройки!$B$6,"X",IF(N115&lt;=Настройки!$B$7,"Y","Z"))))</f>
        <v/>
      </c>
      <c r="Q115" s="2" t="str">
        <f t="shared" si="25"/>
        <v/>
      </c>
      <c r="R115" s="2" t="str">
        <f t="shared" si="26"/>
        <v/>
      </c>
      <c r="S115" s="5" t="str">
        <f t="shared" si="27"/>
        <v/>
      </c>
      <c r="T115" s="2"/>
      <c r="U115" s="2"/>
      <c r="V115" s="2"/>
      <c r="W115" s="2"/>
      <c r="X115" s="2"/>
      <c r="Y115" s="2"/>
      <c r="Z115" s="2"/>
    </row>
    <row r="116" spans="1:26">
      <c r="A116" s="2" t="str">
        <f>IF(Данные!A116="","",Данные!A116)</f>
        <v/>
      </c>
      <c r="B116" s="2" t="str">
        <f>IF(Данные!A116="","",Данные!B116)</f>
        <v/>
      </c>
      <c r="C116" s="2" t="str">
        <f>IF(Данные!A116="","",Данные!C116)</f>
        <v/>
      </c>
      <c r="D116" s="2" t="str">
        <f>IF(Данные!A116="","",Данные!D116)</f>
        <v/>
      </c>
      <c r="E116" s="2" t="str">
        <f>IF(Данные!A116="","",Данные!E116)</f>
        <v/>
      </c>
      <c r="F116" s="8" t="str">
        <f>IF(Данные!A116="","",Данные!F116)</f>
        <v/>
      </c>
      <c r="G116" s="8" t="str">
        <f>IF(A116="","",SUM(Данные!G116:R116))</f>
        <v/>
      </c>
      <c r="H116" s="8" t="str">
        <f t="shared" si="21"/>
        <v/>
      </c>
      <c r="I116" s="12" t="str">
        <f t="shared" si="22"/>
        <v/>
      </c>
      <c r="J116" s="12" t="str">
        <f t="shared" si="23"/>
        <v/>
      </c>
      <c r="K116" s="2" t="str">
        <f>IF(A116="","",IF(J116&lt;=Настройки!$B$4,"A",IF(J116&lt;=Настройки!$B$5,"B","C")))</f>
        <v/>
      </c>
      <c r="L116" s="8" t="str">
        <f>IF(A116="","",AVERAGE(Данные!G116:R116))</f>
        <v/>
      </c>
      <c r="M116" s="8" t="str">
        <f>IF(A116="","",_xludf.STDEV.P(Данные!G116:R116))</f>
        <v/>
      </c>
      <c r="N116" s="8" t="str">
        <f t="shared" si="24"/>
        <v/>
      </c>
      <c r="O116" s="11" t="str">
        <f>IF(A116="","",COUNTIF(Данные!G116:R116,"&gt;0"))</f>
        <v/>
      </c>
      <c r="P116" s="2" t="str">
        <f>IF(A116="","",IF(O116&lt;Настройки!$B$8,"Недостаточно данных",IF(N116&lt;=Настройки!$B$6,"X",IF(N116&lt;=Настройки!$B$7,"Y","Z"))))</f>
        <v/>
      </c>
      <c r="Q116" s="2" t="str">
        <f t="shared" si="25"/>
        <v/>
      </c>
      <c r="R116" s="2" t="str">
        <f t="shared" si="26"/>
        <v/>
      </c>
      <c r="S116" s="5" t="str">
        <f t="shared" si="27"/>
        <v/>
      </c>
      <c r="T116" s="2"/>
      <c r="U116" s="2"/>
      <c r="V116" s="2"/>
      <c r="W116" s="2"/>
      <c r="X116" s="2"/>
      <c r="Y116" s="2"/>
      <c r="Z116" s="2"/>
    </row>
    <row r="117" spans="1:26">
      <c r="A117" s="2" t="str">
        <f>IF(Данные!A117="","",Данные!A117)</f>
        <v/>
      </c>
      <c r="B117" s="2" t="str">
        <f>IF(Данные!A117="","",Данные!B117)</f>
        <v/>
      </c>
      <c r="C117" s="2" t="str">
        <f>IF(Данные!A117="","",Данные!C117)</f>
        <v/>
      </c>
      <c r="D117" s="2" t="str">
        <f>IF(Данные!A117="","",Данные!D117)</f>
        <v/>
      </c>
      <c r="E117" s="2" t="str">
        <f>IF(Данные!A117="","",Данные!E117)</f>
        <v/>
      </c>
      <c r="F117" s="8" t="str">
        <f>IF(Данные!A117="","",Данные!F117)</f>
        <v/>
      </c>
      <c r="G117" s="8" t="str">
        <f>IF(A117="","",SUM(Данные!G117:R117))</f>
        <v/>
      </c>
      <c r="H117" s="8" t="str">
        <f t="shared" ref="H117:H148" si="28">IF(A117="","",F117*G117)</f>
        <v/>
      </c>
      <c r="I117" s="12" t="str">
        <f t="shared" ref="I117:I148" si="29">IF(A117="","",IFERROR(H117/SUM($H$2:$H$201),0))</f>
        <v/>
      </c>
      <c r="J117" s="12" t="str">
        <f t="shared" ref="J117:J148" si="30">IF(A117="","",SUMIFS($I$2:$I$201,$H$2:$H$201,"&gt;"&amp;H117)+SUMIFS($I$2:$I$201,$H$2:$H$201,H117,$A$2:$A$201,"&lt;="&amp;A117))</f>
        <v/>
      </c>
      <c r="K117" s="2" t="str">
        <f>IF(A117="","",IF(J117&lt;=Настройки!$B$4,"A",IF(J117&lt;=Настройки!$B$5,"B","C")))</f>
        <v/>
      </c>
      <c r="L117" s="8" t="str">
        <f>IF(A117="","",AVERAGE(Данные!G117:R117))</f>
        <v/>
      </c>
      <c r="M117" s="8" t="str">
        <f>IF(A117="","",_xludf.STDEV.P(Данные!G117:R117))</f>
        <v/>
      </c>
      <c r="N117" s="8" t="str">
        <f t="shared" ref="N117:N148" si="31">IF(A117="","",IFERROR(M117/L117,0))</f>
        <v/>
      </c>
      <c r="O117" s="11" t="str">
        <f>IF(A117="","",COUNTIF(Данные!G117:R117,"&gt;0"))</f>
        <v/>
      </c>
      <c r="P117" s="2" t="str">
        <f>IF(A117="","",IF(O117&lt;Настройки!$B$8,"Недостаточно данных",IF(N117&lt;=Настройки!$B$6,"X",IF(N117&lt;=Настройки!$B$7,"Y","Z"))))</f>
        <v/>
      </c>
      <c r="Q117" s="2" t="str">
        <f t="shared" ref="Q117:Q148" si="32">IF(A117="","",IF(P117="Недостаточно данных","Нет данных",K117&amp;P117))</f>
        <v/>
      </c>
      <c r="R117" s="2" t="str">
        <f t="shared" ref="R117:R148" si="33">IF(A117="","",IF(OR(Q117="AX",Q117="AY",Q117="AZ"),"Высокий",IF(OR(Q117="BX",Q117="BY",Q117="BZ"),"Средний",IF(Q117="Нет данных","Проверить","Низкий"))))</f>
        <v/>
      </c>
      <c r="S117" s="5" t="str">
        <f t="shared" ref="S117:S148" si="34">IF(A117="","",IF(Q117="Нет данных","Недостаточно данных для XYZ: проверьте историю потребления.",IF(Q117="AX","Ключевая стабильная позиция: рамочный контракт, контроль цены, SLA, страховой запас.",IF(Q117="AY","Ключевая позиция с колебаниями: прогноз, календарь потребления, гибкость поставщика.",IF(Q117="AZ","Критическая зона: дорого и нестабильно; разбор причин, альтернативы, запас/резервный поставщик.",IF(Q117="BX","Регулярная позиция: стандартный контракт, периодический пересмотр цены.",IF(Q117="BY","Контроль прогноза и партий; баланс MOQ и запасов.",IF(Q117="BZ","Проверить причины скачков, объединить закупки, управлять вручную.",IF(Q117="CX","Автоматизация/канбан/VMI, минимальный управленческий ресурс.",IF(Q117="CY","Упростить процесс, проверить целесообразность запасов.",IF(Q117="CZ","Хвост: рационализация, замены, разовая закупка, исключение из ассортимента.","Проверить данные")))))))))))</f>
        <v/>
      </c>
      <c r="T117" s="2"/>
      <c r="U117" s="2"/>
      <c r="V117" s="2"/>
      <c r="W117" s="2"/>
      <c r="X117" s="2"/>
      <c r="Y117" s="2"/>
      <c r="Z117" s="2"/>
    </row>
    <row r="118" spans="1:26">
      <c r="A118" s="2" t="str">
        <f>IF(Данные!A118="","",Данные!A118)</f>
        <v/>
      </c>
      <c r="B118" s="2" t="str">
        <f>IF(Данные!A118="","",Данные!B118)</f>
        <v/>
      </c>
      <c r="C118" s="2" t="str">
        <f>IF(Данные!A118="","",Данные!C118)</f>
        <v/>
      </c>
      <c r="D118" s="2" t="str">
        <f>IF(Данные!A118="","",Данные!D118)</f>
        <v/>
      </c>
      <c r="E118" s="2" t="str">
        <f>IF(Данные!A118="","",Данные!E118)</f>
        <v/>
      </c>
      <c r="F118" s="8" t="str">
        <f>IF(Данные!A118="","",Данные!F118)</f>
        <v/>
      </c>
      <c r="G118" s="8" t="str">
        <f>IF(A118="","",SUM(Данные!G118:R118))</f>
        <v/>
      </c>
      <c r="H118" s="8" t="str">
        <f t="shared" si="28"/>
        <v/>
      </c>
      <c r="I118" s="12" t="str">
        <f t="shared" si="29"/>
        <v/>
      </c>
      <c r="J118" s="12" t="str">
        <f t="shared" si="30"/>
        <v/>
      </c>
      <c r="K118" s="2" t="str">
        <f>IF(A118="","",IF(J118&lt;=Настройки!$B$4,"A",IF(J118&lt;=Настройки!$B$5,"B","C")))</f>
        <v/>
      </c>
      <c r="L118" s="8" t="str">
        <f>IF(A118="","",AVERAGE(Данные!G118:R118))</f>
        <v/>
      </c>
      <c r="M118" s="8" t="str">
        <f>IF(A118="","",_xludf.STDEV.P(Данные!G118:R118))</f>
        <v/>
      </c>
      <c r="N118" s="8" t="str">
        <f t="shared" si="31"/>
        <v/>
      </c>
      <c r="O118" s="11" t="str">
        <f>IF(A118="","",COUNTIF(Данные!G118:R118,"&gt;0"))</f>
        <v/>
      </c>
      <c r="P118" s="2" t="str">
        <f>IF(A118="","",IF(O118&lt;Настройки!$B$8,"Недостаточно данных",IF(N118&lt;=Настройки!$B$6,"X",IF(N118&lt;=Настройки!$B$7,"Y","Z"))))</f>
        <v/>
      </c>
      <c r="Q118" s="2" t="str">
        <f t="shared" si="32"/>
        <v/>
      </c>
      <c r="R118" s="2" t="str">
        <f t="shared" si="33"/>
        <v/>
      </c>
      <c r="S118" s="5" t="str">
        <f t="shared" si="34"/>
        <v/>
      </c>
      <c r="T118" s="2"/>
      <c r="U118" s="2"/>
      <c r="V118" s="2"/>
      <c r="W118" s="2"/>
      <c r="X118" s="2"/>
      <c r="Y118" s="2"/>
      <c r="Z118" s="2"/>
    </row>
    <row r="119" spans="1:26">
      <c r="A119" s="2" t="str">
        <f>IF(Данные!A119="","",Данные!A119)</f>
        <v/>
      </c>
      <c r="B119" s="2" t="str">
        <f>IF(Данные!A119="","",Данные!B119)</f>
        <v/>
      </c>
      <c r="C119" s="2" t="str">
        <f>IF(Данные!A119="","",Данные!C119)</f>
        <v/>
      </c>
      <c r="D119" s="2" t="str">
        <f>IF(Данные!A119="","",Данные!D119)</f>
        <v/>
      </c>
      <c r="E119" s="2" t="str">
        <f>IF(Данные!A119="","",Данные!E119)</f>
        <v/>
      </c>
      <c r="F119" s="8" t="str">
        <f>IF(Данные!A119="","",Данные!F119)</f>
        <v/>
      </c>
      <c r="G119" s="8" t="str">
        <f>IF(A119="","",SUM(Данные!G119:R119))</f>
        <v/>
      </c>
      <c r="H119" s="8" t="str">
        <f t="shared" si="28"/>
        <v/>
      </c>
      <c r="I119" s="12" t="str">
        <f t="shared" si="29"/>
        <v/>
      </c>
      <c r="J119" s="12" t="str">
        <f t="shared" si="30"/>
        <v/>
      </c>
      <c r="K119" s="2" t="str">
        <f>IF(A119="","",IF(J119&lt;=Настройки!$B$4,"A",IF(J119&lt;=Настройки!$B$5,"B","C")))</f>
        <v/>
      </c>
      <c r="L119" s="8" t="str">
        <f>IF(A119="","",AVERAGE(Данные!G119:R119))</f>
        <v/>
      </c>
      <c r="M119" s="8" t="str">
        <f>IF(A119="","",_xludf.STDEV.P(Данные!G119:R119))</f>
        <v/>
      </c>
      <c r="N119" s="8" t="str">
        <f t="shared" si="31"/>
        <v/>
      </c>
      <c r="O119" s="11" t="str">
        <f>IF(A119="","",COUNTIF(Данные!G119:R119,"&gt;0"))</f>
        <v/>
      </c>
      <c r="P119" s="2" t="str">
        <f>IF(A119="","",IF(O119&lt;Настройки!$B$8,"Недостаточно данных",IF(N119&lt;=Настройки!$B$6,"X",IF(N119&lt;=Настройки!$B$7,"Y","Z"))))</f>
        <v/>
      </c>
      <c r="Q119" s="2" t="str">
        <f t="shared" si="32"/>
        <v/>
      </c>
      <c r="R119" s="2" t="str">
        <f t="shared" si="33"/>
        <v/>
      </c>
      <c r="S119" s="5" t="str">
        <f t="shared" si="34"/>
        <v/>
      </c>
      <c r="T119" s="2"/>
      <c r="U119" s="2"/>
      <c r="V119" s="2"/>
      <c r="W119" s="2"/>
      <c r="X119" s="2"/>
      <c r="Y119" s="2"/>
      <c r="Z119" s="2"/>
    </row>
    <row r="120" spans="1:26">
      <c r="A120" s="2" t="str">
        <f>IF(Данные!A120="","",Данные!A120)</f>
        <v/>
      </c>
      <c r="B120" s="2" t="str">
        <f>IF(Данные!A120="","",Данные!B120)</f>
        <v/>
      </c>
      <c r="C120" s="2" t="str">
        <f>IF(Данные!A120="","",Данные!C120)</f>
        <v/>
      </c>
      <c r="D120" s="2" t="str">
        <f>IF(Данные!A120="","",Данные!D120)</f>
        <v/>
      </c>
      <c r="E120" s="2" t="str">
        <f>IF(Данные!A120="","",Данные!E120)</f>
        <v/>
      </c>
      <c r="F120" s="8" t="str">
        <f>IF(Данные!A120="","",Данные!F120)</f>
        <v/>
      </c>
      <c r="G120" s="8" t="str">
        <f>IF(A120="","",SUM(Данные!G120:R120))</f>
        <v/>
      </c>
      <c r="H120" s="8" t="str">
        <f t="shared" si="28"/>
        <v/>
      </c>
      <c r="I120" s="12" t="str">
        <f t="shared" si="29"/>
        <v/>
      </c>
      <c r="J120" s="12" t="str">
        <f t="shared" si="30"/>
        <v/>
      </c>
      <c r="K120" s="2" t="str">
        <f>IF(A120="","",IF(J120&lt;=Настройки!$B$4,"A",IF(J120&lt;=Настройки!$B$5,"B","C")))</f>
        <v/>
      </c>
      <c r="L120" s="8" t="str">
        <f>IF(A120="","",AVERAGE(Данные!G120:R120))</f>
        <v/>
      </c>
      <c r="M120" s="8" t="str">
        <f>IF(A120="","",_xludf.STDEV.P(Данные!G120:R120))</f>
        <v/>
      </c>
      <c r="N120" s="8" t="str">
        <f t="shared" si="31"/>
        <v/>
      </c>
      <c r="O120" s="11" t="str">
        <f>IF(A120="","",COUNTIF(Данные!G120:R120,"&gt;0"))</f>
        <v/>
      </c>
      <c r="P120" s="2" t="str">
        <f>IF(A120="","",IF(O120&lt;Настройки!$B$8,"Недостаточно данных",IF(N120&lt;=Настройки!$B$6,"X",IF(N120&lt;=Настройки!$B$7,"Y","Z"))))</f>
        <v/>
      </c>
      <c r="Q120" s="2" t="str">
        <f t="shared" si="32"/>
        <v/>
      </c>
      <c r="R120" s="2" t="str">
        <f t="shared" si="33"/>
        <v/>
      </c>
      <c r="S120" s="5" t="str">
        <f t="shared" si="34"/>
        <v/>
      </c>
      <c r="T120" s="2"/>
      <c r="U120" s="2"/>
      <c r="V120" s="2"/>
      <c r="W120" s="2"/>
      <c r="X120" s="2"/>
      <c r="Y120" s="2"/>
      <c r="Z120" s="2"/>
    </row>
    <row r="121" spans="1:26">
      <c r="A121" s="2" t="str">
        <f>IF(Данные!A121="","",Данные!A121)</f>
        <v/>
      </c>
      <c r="B121" s="2" t="str">
        <f>IF(Данные!A121="","",Данные!B121)</f>
        <v/>
      </c>
      <c r="C121" s="2" t="str">
        <f>IF(Данные!A121="","",Данные!C121)</f>
        <v/>
      </c>
      <c r="D121" s="2" t="str">
        <f>IF(Данные!A121="","",Данные!D121)</f>
        <v/>
      </c>
      <c r="E121" s="2" t="str">
        <f>IF(Данные!A121="","",Данные!E121)</f>
        <v/>
      </c>
      <c r="F121" s="8" t="str">
        <f>IF(Данные!A121="","",Данные!F121)</f>
        <v/>
      </c>
      <c r="G121" s="8" t="str">
        <f>IF(A121="","",SUM(Данные!G121:R121))</f>
        <v/>
      </c>
      <c r="H121" s="8" t="str">
        <f t="shared" si="28"/>
        <v/>
      </c>
      <c r="I121" s="12" t="str">
        <f t="shared" si="29"/>
        <v/>
      </c>
      <c r="J121" s="12" t="str">
        <f t="shared" si="30"/>
        <v/>
      </c>
      <c r="K121" s="2" t="str">
        <f>IF(A121="","",IF(J121&lt;=Настройки!$B$4,"A",IF(J121&lt;=Настройки!$B$5,"B","C")))</f>
        <v/>
      </c>
      <c r="L121" s="8" t="str">
        <f>IF(A121="","",AVERAGE(Данные!G121:R121))</f>
        <v/>
      </c>
      <c r="M121" s="8" t="str">
        <f>IF(A121="","",_xludf.STDEV.P(Данные!G121:R121))</f>
        <v/>
      </c>
      <c r="N121" s="8" t="str">
        <f t="shared" si="31"/>
        <v/>
      </c>
      <c r="O121" s="11" t="str">
        <f>IF(A121="","",COUNTIF(Данные!G121:R121,"&gt;0"))</f>
        <v/>
      </c>
      <c r="P121" s="2" t="str">
        <f>IF(A121="","",IF(O121&lt;Настройки!$B$8,"Недостаточно данных",IF(N121&lt;=Настройки!$B$6,"X",IF(N121&lt;=Настройки!$B$7,"Y","Z"))))</f>
        <v/>
      </c>
      <c r="Q121" s="2" t="str">
        <f t="shared" si="32"/>
        <v/>
      </c>
      <c r="R121" s="2" t="str">
        <f t="shared" si="33"/>
        <v/>
      </c>
      <c r="S121" s="5" t="str">
        <f t="shared" si="34"/>
        <v/>
      </c>
      <c r="T121" s="2"/>
      <c r="U121" s="2"/>
      <c r="V121" s="2"/>
      <c r="W121" s="2"/>
      <c r="X121" s="2"/>
      <c r="Y121" s="2"/>
      <c r="Z121" s="2"/>
    </row>
    <row r="122" spans="1:26">
      <c r="A122" s="2" t="str">
        <f>IF(Данные!A122="","",Данные!A122)</f>
        <v/>
      </c>
      <c r="B122" s="2" t="str">
        <f>IF(Данные!A122="","",Данные!B122)</f>
        <v/>
      </c>
      <c r="C122" s="2" t="str">
        <f>IF(Данные!A122="","",Данные!C122)</f>
        <v/>
      </c>
      <c r="D122" s="2" t="str">
        <f>IF(Данные!A122="","",Данные!D122)</f>
        <v/>
      </c>
      <c r="E122" s="2" t="str">
        <f>IF(Данные!A122="","",Данные!E122)</f>
        <v/>
      </c>
      <c r="F122" s="8" t="str">
        <f>IF(Данные!A122="","",Данные!F122)</f>
        <v/>
      </c>
      <c r="G122" s="8" t="str">
        <f>IF(A122="","",SUM(Данные!G122:R122))</f>
        <v/>
      </c>
      <c r="H122" s="8" t="str">
        <f t="shared" si="28"/>
        <v/>
      </c>
      <c r="I122" s="12" t="str">
        <f t="shared" si="29"/>
        <v/>
      </c>
      <c r="J122" s="12" t="str">
        <f t="shared" si="30"/>
        <v/>
      </c>
      <c r="K122" s="2" t="str">
        <f>IF(A122="","",IF(J122&lt;=Настройки!$B$4,"A",IF(J122&lt;=Настройки!$B$5,"B","C")))</f>
        <v/>
      </c>
      <c r="L122" s="8" t="str">
        <f>IF(A122="","",AVERAGE(Данные!G122:R122))</f>
        <v/>
      </c>
      <c r="M122" s="8" t="str">
        <f>IF(A122="","",_xludf.STDEV.P(Данные!G122:R122))</f>
        <v/>
      </c>
      <c r="N122" s="8" t="str">
        <f t="shared" si="31"/>
        <v/>
      </c>
      <c r="O122" s="11" t="str">
        <f>IF(A122="","",COUNTIF(Данные!G122:R122,"&gt;0"))</f>
        <v/>
      </c>
      <c r="P122" s="2" t="str">
        <f>IF(A122="","",IF(O122&lt;Настройки!$B$8,"Недостаточно данных",IF(N122&lt;=Настройки!$B$6,"X",IF(N122&lt;=Настройки!$B$7,"Y","Z"))))</f>
        <v/>
      </c>
      <c r="Q122" s="2" t="str">
        <f t="shared" si="32"/>
        <v/>
      </c>
      <c r="R122" s="2" t="str">
        <f t="shared" si="33"/>
        <v/>
      </c>
      <c r="S122" s="5" t="str">
        <f t="shared" si="34"/>
        <v/>
      </c>
      <c r="T122" s="2"/>
      <c r="U122" s="2"/>
      <c r="V122" s="2"/>
      <c r="W122" s="2"/>
      <c r="X122" s="2"/>
      <c r="Y122" s="2"/>
      <c r="Z122" s="2"/>
    </row>
    <row r="123" spans="1:26">
      <c r="A123" s="2" t="str">
        <f>IF(Данные!A123="","",Данные!A123)</f>
        <v/>
      </c>
      <c r="B123" s="2" t="str">
        <f>IF(Данные!A123="","",Данные!B123)</f>
        <v/>
      </c>
      <c r="C123" s="2" t="str">
        <f>IF(Данные!A123="","",Данные!C123)</f>
        <v/>
      </c>
      <c r="D123" s="2" t="str">
        <f>IF(Данные!A123="","",Данные!D123)</f>
        <v/>
      </c>
      <c r="E123" s="2" t="str">
        <f>IF(Данные!A123="","",Данные!E123)</f>
        <v/>
      </c>
      <c r="F123" s="8" t="str">
        <f>IF(Данные!A123="","",Данные!F123)</f>
        <v/>
      </c>
      <c r="G123" s="8" t="str">
        <f>IF(A123="","",SUM(Данные!G123:R123))</f>
        <v/>
      </c>
      <c r="H123" s="8" t="str">
        <f t="shared" si="28"/>
        <v/>
      </c>
      <c r="I123" s="12" t="str">
        <f t="shared" si="29"/>
        <v/>
      </c>
      <c r="J123" s="12" t="str">
        <f t="shared" si="30"/>
        <v/>
      </c>
      <c r="K123" s="2" t="str">
        <f>IF(A123="","",IF(J123&lt;=Настройки!$B$4,"A",IF(J123&lt;=Настройки!$B$5,"B","C")))</f>
        <v/>
      </c>
      <c r="L123" s="8" t="str">
        <f>IF(A123="","",AVERAGE(Данные!G123:R123))</f>
        <v/>
      </c>
      <c r="M123" s="8" t="str">
        <f>IF(A123="","",_xludf.STDEV.P(Данные!G123:R123))</f>
        <v/>
      </c>
      <c r="N123" s="8" t="str">
        <f t="shared" si="31"/>
        <v/>
      </c>
      <c r="O123" s="11" t="str">
        <f>IF(A123="","",COUNTIF(Данные!G123:R123,"&gt;0"))</f>
        <v/>
      </c>
      <c r="P123" s="2" t="str">
        <f>IF(A123="","",IF(O123&lt;Настройки!$B$8,"Недостаточно данных",IF(N123&lt;=Настройки!$B$6,"X",IF(N123&lt;=Настройки!$B$7,"Y","Z"))))</f>
        <v/>
      </c>
      <c r="Q123" s="2" t="str">
        <f t="shared" si="32"/>
        <v/>
      </c>
      <c r="R123" s="2" t="str">
        <f t="shared" si="33"/>
        <v/>
      </c>
      <c r="S123" s="5" t="str">
        <f t="shared" si="34"/>
        <v/>
      </c>
      <c r="T123" s="2"/>
      <c r="U123" s="2"/>
      <c r="V123" s="2"/>
      <c r="W123" s="2"/>
      <c r="X123" s="2"/>
      <c r="Y123" s="2"/>
      <c r="Z123" s="2"/>
    </row>
    <row r="124" spans="1:26">
      <c r="A124" s="2" t="str">
        <f>IF(Данные!A124="","",Данные!A124)</f>
        <v/>
      </c>
      <c r="B124" s="2" t="str">
        <f>IF(Данные!A124="","",Данные!B124)</f>
        <v/>
      </c>
      <c r="C124" s="2" t="str">
        <f>IF(Данные!A124="","",Данные!C124)</f>
        <v/>
      </c>
      <c r="D124" s="2" t="str">
        <f>IF(Данные!A124="","",Данные!D124)</f>
        <v/>
      </c>
      <c r="E124" s="2" t="str">
        <f>IF(Данные!A124="","",Данные!E124)</f>
        <v/>
      </c>
      <c r="F124" s="8" t="str">
        <f>IF(Данные!A124="","",Данные!F124)</f>
        <v/>
      </c>
      <c r="G124" s="8" t="str">
        <f>IF(A124="","",SUM(Данные!G124:R124))</f>
        <v/>
      </c>
      <c r="H124" s="8" t="str">
        <f t="shared" si="28"/>
        <v/>
      </c>
      <c r="I124" s="12" t="str">
        <f t="shared" si="29"/>
        <v/>
      </c>
      <c r="J124" s="12" t="str">
        <f t="shared" si="30"/>
        <v/>
      </c>
      <c r="K124" s="2" t="str">
        <f>IF(A124="","",IF(J124&lt;=Настройки!$B$4,"A",IF(J124&lt;=Настройки!$B$5,"B","C")))</f>
        <v/>
      </c>
      <c r="L124" s="8" t="str">
        <f>IF(A124="","",AVERAGE(Данные!G124:R124))</f>
        <v/>
      </c>
      <c r="M124" s="8" t="str">
        <f>IF(A124="","",_xludf.STDEV.P(Данные!G124:R124))</f>
        <v/>
      </c>
      <c r="N124" s="8" t="str">
        <f t="shared" si="31"/>
        <v/>
      </c>
      <c r="O124" s="11" t="str">
        <f>IF(A124="","",COUNTIF(Данные!G124:R124,"&gt;0"))</f>
        <v/>
      </c>
      <c r="P124" s="2" t="str">
        <f>IF(A124="","",IF(O124&lt;Настройки!$B$8,"Недостаточно данных",IF(N124&lt;=Настройки!$B$6,"X",IF(N124&lt;=Настройки!$B$7,"Y","Z"))))</f>
        <v/>
      </c>
      <c r="Q124" s="2" t="str">
        <f t="shared" si="32"/>
        <v/>
      </c>
      <c r="R124" s="2" t="str">
        <f t="shared" si="33"/>
        <v/>
      </c>
      <c r="S124" s="5" t="str">
        <f t="shared" si="34"/>
        <v/>
      </c>
      <c r="T124" s="2"/>
      <c r="U124" s="2"/>
      <c r="V124" s="2"/>
      <c r="W124" s="2"/>
      <c r="X124" s="2"/>
      <c r="Y124" s="2"/>
      <c r="Z124" s="2"/>
    </row>
    <row r="125" spans="1:26">
      <c r="A125" s="2" t="str">
        <f>IF(Данные!A125="","",Данные!A125)</f>
        <v/>
      </c>
      <c r="B125" s="2" t="str">
        <f>IF(Данные!A125="","",Данные!B125)</f>
        <v/>
      </c>
      <c r="C125" s="2" t="str">
        <f>IF(Данные!A125="","",Данные!C125)</f>
        <v/>
      </c>
      <c r="D125" s="2" t="str">
        <f>IF(Данные!A125="","",Данные!D125)</f>
        <v/>
      </c>
      <c r="E125" s="2" t="str">
        <f>IF(Данные!A125="","",Данные!E125)</f>
        <v/>
      </c>
      <c r="F125" s="8" t="str">
        <f>IF(Данные!A125="","",Данные!F125)</f>
        <v/>
      </c>
      <c r="G125" s="8" t="str">
        <f>IF(A125="","",SUM(Данные!G125:R125))</f>
        <v/>
      </c>
      <c r="H125" s="8" t="str">
        <f t="shared" si="28"/>
        <v/>
      </c>
      <c r="I125" s="12" t="str">
        <f t="shared" si="29"/>
        <v/>
      </c>
      <c r="J125" s="12" t="str">
        <f t="shared" si="30"/>
        <v/>
      </c>
      <c r="K125" s="2" t="str">
        <f>IF(A125="","",IF(J125&lt;=Настройки!$B$4,"A",IF(J125&lt;=Настройки!$B$5,"B","C")))</f>
        <v/>
      </c>
      <c r="L125" s="8" t="str">
        <f>IF(A125="","",AVERAGE(Данные!G125:R125))</f>
        <v/>
      </c>
      <c r="M125" s="8" t="str">
        <f>IF(A125="","",_xludf.STDEV.P(Данные!G125:R125))</f>
        <v/>
      </c>
      <c r="N125" s="8" t="str">
        <f t="shared" si="31"/>
        <v/>
      </c>
      <c r="O125" s="11" t="str">
        <f>IF(A125="","",COUNTIF(Данные!G125:R125,"&gt;0"))</f>
        <v/>
      </c>
      <c r="P125" s="2" t="str">
        <f>IF(A125="","",IF(O125&lt;Настройки!$B$8,"Недостаточно данных",IF(N125&lt;=Настройки!$B$6,"X",IF(N125&lt;=Настройки!$B$7,"Y","Z"))))</f>
        <v/>
      </c>
      <c r="Q125" s="2" t="str">
        <f t="shared" si="32"/>
        <v/>
      </c>
      <c r="R125" s="2" t="str">
        <f t="shared" si="33"/>
        <v/>
      </c>
      <c r="S125" s="5" t="str">
        <f t="shared" si="34"/>
        <v/>
      </c>
      <c r="T125" s="2"/>
      <c r="U125" s="2"/>
      <c r="V125" s="2"/>
      <c r="W125" s="2"/>
      <c r="X125" s="2"/>
      <c r="Y125" s="2"/>
      <c r="Z125" s="2"/>
    </row>
    <row r="126" spans="1:26">
      <c r="A126" s="2" t="str">
        <f>IF(Данные!A126="","",Данные!A126)</f>
        <v/>
      </c>
      <c r="B126" s="2" t="str">
        <f>IF(Данные!A126="","",Данные!B126)</f>
        <v/>
      </c>
      <c r="C126" s="2" t="str">
        <f>IF(Данные!A126="","",Данные!C126)</f>
        <v/>
      </c>
      <c r="D126" s="2" t="str">
        <f>IF(Данные!A126="","",Данные!D126)</f>
        <v/>
      </c>
      <c r="E126" s="2" t="str">
        <f>IF(Данные!A126="","",Данные!E126)</f>
        <v/>
      </c>
      <c r="F126" s="8" t="str">
        <f>IF(Данные!A126="","",Данные!F126)</f>
        <v/>
      </c>
      <c r="G126" s="8" t="str">
        <f>IF(A126="","",SUM(Данные!G126:R126))</f>
        <v/>
      </c>
      <c r="H126" s="8" t="str">
        <f t="shared" si="28"/>
        <v/>
      </c>
      <c r="I126" s="12" t="str">
        <f t="shared" si="29"/>
        <v/>
      </c>
      <c r="J126" s="12" t="str">
        <f t="shared" si="30"/>
        <v/>
      </c>
      <c r="K126" s="2" t="str">
        <f>IF(A126="","",IF(J126&lt;=Настройки!$B$4,"A",IF(J126&lt;=Настройки!$B$5,"B","C")))</f>
        <v/>
      </c>
      <c r="L126" s="8" t="str">
        <f>IF(A126="","",AVERAGE(Данные!G126:R126))</f>
        <v/>
      </c>
      <c r="M126" s="8" t="str">
        <f>IF(A126="","",_xludf.STDEV.P(Данные!G126:R126))</f>
        <v/>
      </c>
      <c r="N126" s="8" t="str">
        <f t="shared" si="31"/>
        <v/>
      </c>
      <c r="O126" s="11" t="str">
        <f>IF(A126="","",COUNTIF(Данные!G126:R126,"&gt;0"))</f>
        <v/>
      </c>
      <c r="P126" s="2" t="str">
        <f>IF(A126="","",IF(O126&lt;Настройки!$B$8,"Недостаточно данных",IF(N126&lt;=Настройки!$B$6,"X",IF(N126&lt;=Настройки!$B$7,"Y","Z"))))</f>
        <v/>
      </c>
      <c r="Q126" s="2" t="str">
        <f t="shared" si="32"/>
        <v/>
      </c>
      <c r="R126" s="2" t="str">
        <f t="shared" si="33"/>
        <v/>
      </c>
      <c r="S126" s="5" t="str">
        <f t="shared" si="34"/>
        <v/>
      </c>
      <c r="T126" s="2"/>
      <c r="U126" s="2"/>
      <c r="V126" s="2"/>
      <c r="W126" s="2"/>
      <c r="X126" s="2"/>
      <c r="Y126" s="2"/>
      <c r="Z126" s="2"/>
    </row>
    <row r="127" spans="1:26">
      <c r="A127" s="2" t="str">
        <f>IF(Данные!A127="","",Данные!A127)</f>
        <v/>
      </c>
      <c r="B127" s="2" t="str">
        <f>IF(Данные!A127="","",Данные!B127)</f>
        <v/>
      </c>
      <c r="C127" s="2" t="str">
        <f>IF(Данные!A127="","",Данные!C127)</f>
        <v/>
      </c>
      <c r="D127" s="2" t="str">
        <f>IF(Данные!A127="","",Данные!D127)</f>
        <v/>
      </c>
      <c r="E127" s="2" t="str">
        <f>IF(Данные!A127="","",Данные!E127)</f>
        <v/>
      </c>
      <c r="F127" s="8" t="str">
        <f>IF(Данные!A127="","",Данные!F127)</f>
        <v/>
      </c>
      <c r="G127" s="8" t="str">
        <f>IF(A127="","",SUM(Данные!G127:R127))</f>
        <v/>
      </c>
      <c r="H127" s="8" t="str">
        <f t="shared" si="28"/>
        <v/>
      </c>
      <c r="I127" s="12" t="str">
        <f t="shared" si="29"/>
        <v/>
      </c>
      <c r="J127" s="12" t="str">
        <f t="shared" si="30"/>
        <v/>
      </c>
      <c r="K127" s="2" t="str">
        <f>IF(A127="","",IF(J127&lt;=Настройки!$B$4,"A",IF(J127&lt;=Настройки!$B$5,"B","C")))</f>
        <v/>
      </c>
      <c r="L127" s="8" t="str">
        <f>IF(A127="","",AVERAGE(Данные!G127:R127))</f>
        <v/>
      </c>
      <c r="M127" s="8" t="str">
        <f>IF(A127="","",_xludf.STDEV.P(Данные!G127:R127))</f>
        <v/>
      </c>
      <c r="N127" s="8" t="str">
        <f t="shared" si="31"/>
        <v/>
      </c>
      <c r="O127" s="11" t="str">
        <f>IF(A127="","",COUNTIF(Данные!G127:R127,"&gt;0"))</f>
        <v/>
      </c>
      <c r="P127" s="2" t="str">
        <f>IF(A127="","",IF(O127&lt;Настройки!$B$8,"Недостаточно данных",IF(N127&lt;=Настройки!$B$6,"X",IF(N127&lt;=Настройки!$B$7,"Y","Z"))))</f>
        <v/>
      </c>
      <c r="Q127" s="2" t="str">
        <f t="shared" si="32"/>
        <v/>
      </c>
      <c r="R127" s="2" t="str">
        <f t="shared" si="33"/>
        <v/>
      </c>
      <c r="S127" s="5" t="str">
        <f t="shared" si="34"/>
        <v/>
      </c>
      <c r="T127" s="2"/>
      <c r="U127" s="2"/>
      <c r="V127" s="2"/>
      <c r="W127" s="2"/>
      <c r="X127" s="2"/>
      <c r="Y127" s="2"/>
      <c r="Z127" s="2"/>
    </row>
    <row r="128" spans="1:26">
      <c r="A128" s="2" t="str">
        <f>IF(Данные!A128="","",Данные!A128)</f>
        <v/>
      </c>
      <c r="B128" s="2" t="str">
        <f>IF(Данные!A128="","",Данные!B128)</f>
        <v/>
      </c>
      <c r="C128" s="2" t="str">
        <f>IF(Данные!A128="","",Данные!C128)</f>
        <v/>
      </c>
      <c r="D128" s="2" t="str">
        <f>IF(Данные!A128="","",Данные!D128)</f>
        <v/>
      </c>
      <c r="E128" s="2" t="str">
        <f>IF(Данные!A128="","",Данные!E128)</f>
        <v/>
      </c>
      <c r="F128" s="8" t="str">
        <f>IF(Данные!A128="","",Данные!F128)</f>
        <v/>
      </c>
      <c r="G128" s="8" t="str">
        <f>IF(A128="","",SUM(Данные!G128:R128))</f>
        <v/>
      </c>
      <c r="H128" s="8" t="str">
        <f t="shared" si="28"/>
        <v/>
      </c>
      <c r="I128" s="12" t="str">
        <f t="shared" si="29"/>
        <v/>
      </c>
      <c r="J128" s="12" t="str">
        <f t="shared" si="30"/>
        <v/>
      </c>
      <c r="K128" s="2" t="str">
        <f>IF(A128="","",IF(J128&lt;=Настройки!$B$4,"A",IF(J128&lt;=Настройки!$B$5,"B","C")))</f>
        <v/>
      </c>
      <c r="L128" s="8" t="str">
        <f>IF(A128="","",AVERAGE(Данные!G128:R128))</f>
        <v/>
      </c>
      <c r="M128" s="8" t="str">
        <f>IF(A128="","",_xludf.STDEV.P(Данные!G128:R128))</f>
        <v/>
      </c>
      <c r="N128" s="8" t="str">
        <f t="shared" si="31"/>
        <v/>
      </c>
      <c r="O128" s="11" t="str">
        <f>IF(A128="","",COUNTIF(Данные!G128:R128,"&gt;0"))</f>
        <v/>
      </c>
      <c r="P128" s="2" t="str">
        <f>IF(A128="","",IF(O128&lt;Настройки!$B$8,"Недостаточно данных",IF(N128&lt;=Настройки!$B$6,"X",IF(N128&lt;=Настройки!$B$7,"Y","Z"))))</f>
        <v/>
      </c>
      <c r="Q128" s="2" t="str">
        <f t="shared" si="32"/>
        <v/>
      </c>
      <c r="R128" s="2" t="str">
        <f t="shared" si="33"/>
        <v/>
      </c>
      <c r="S128" s="5" t="str">
        <f t="shared" si="34"/>
        <v/>
      </c>
      <c r="T128" s="2"/>
      <c r="U128" s="2"/>
      <c r="V128" s="2"/>
      <c r="W128" s="2"/>
      <c r="X128" s="2"/>
      <c r="Y128" s="2"/>
      <c r="Z128" s="2"/>
    </row>
    <row r="129" spans="1:26">
      <c r="A129" s="2" t="str">
        <f>IF(Данные!A129="","",Данные!A129)</f>
        <v/>
      </c>
      <c r="B129" s="2" t="str">
        <f>IF(Данные!A129="","",Данные!B129)</f>
        <v/>
      </c>
      <c r="C129" s="2" t="str">
        <f>IF(Данные!A129="","",Данные!C129)</f>
        <v/>
      </c>
      <c r="D129" s="2" t="str">
        <f>IF(Данные!A129="","",Данные!D129)</f>
        <v/>
      </c>
      <c r="E129" s="2" t="str">
        <f>IF(Данные!A129="","",Данные!E129)</f>
        <v/>
      </c>
      <c r="F129" s="8" t="str">
        <f>IF(Данные!A129="","",Данные!F129)</f>
        <v/>
      </c>
      <c r="G129" s="8" t="str">
        <f>IF(A129="","",SUM(Данные!G129:R129))</f>
        <v/>
      </c>
      <c r="H129" s="8" t="str">
        <f t="shared" si="28"/>
        <v/>
      </c>
      <c r="I129" s="12" t="str">
        <f t="shared" si="29"/>
        <v/>
      </c>
      <c r="J129" s="12" t="str">
        <f t="shared" si="30"/>
        <v/>
      </c>
      <c r="K129" s="2" t="str">
        <f>IF(A129="","",IF(J129&lt;=Настройки!$B$4,"A",IF(J129&lt;=Настройки!$B$5,"B","C")))</f>
        <v/>
      </c>
      <c r="L129" s="8" t="str">
        <f>IF(A129="","",AVERAGE(Данные!G129:R129))</f>
        <v/>
      </c>
      <c r="M129" s="8" t="str">
        <f>IF(A129="","",_xludf.STDEV.P(Данные!G129:R129))</f>
        <v/>
      </c>
      <c r="N129" s="8" t="str">
        <f t="shared" si="31"/>
        <v/>
      </c>
      <c r="O129" s="11" t="str">
        <f>IF(A129="","",COUNTIF(Данные!G129:R129,"&gt;0"))</f>
        <v/>
      </c>
      <c r="P129" s="2" t="str">
        <f>IF(A129="","",IF(O129&lt;Настройки!$B$8,"Недостаточно данных",IF(N129&lt;=Настройки!$B$6,"X",IF(N129&lt;=Настройки!$B$7,"Y","Z"))))</f>
        <v/>
      </c>
      <c r="Q129" s="2" t="str">
        <f t="shared" si="32"/>
        <v/>
      </c>
      <c r="R129" s="2" t="str">
        <f t="shared" si="33"/>
        <v/>
      </c>
      <c r="S129" s="5" t="str">
        <f t="shared" si="34"/>
        <v/>
      </c>
      <c r="T129" s="2"/>
      <c r="U129" s="2"/>
      <c r="V129" s="2"/>
      <c r="W129" s="2"/>
      <c r="X129" s="2"/>
      <c r="Y129" s="2"/>
      <c r="Z129" s="2"/>
    </row>
    <row r="130" spans="1:26">
      <c r="A130" s="2" t="str">
        <f>IF(Данные!A130="","",Данные!A130)</f>
        <v/>
      </c>
      <c r="B130" s="2" t="str">
        <f>IF(Данные!A130="","",Данные!B130)</f>
        <v/>
      </c>
      <c r="C130" s="2" t="str">
        <f>IF(Данные!A130="","",Данные!C130)</f>
        <v/>
      </c>
      <c r="D130" s="2" t="str">
        <f>IF(Данные!A130="","",Данные!D130)</f>
        <v/>
      </c>
      <c r="E130" s="2" t="str">
        <f>IF(Данные!A130="","",Данные!E130)</f>
        <v/>
      </c>
      <c r="F130" s="8" t="str">
        <f>IF(Данные!A130="","",Данные!F130)</f>
        <v/>
      </c>
      <c r="G130" s="8" t="str">
        <f>IF(A130="","",SUM(Данные!G130:R130))</f>
        <v/>
      </c>
      <c r="H130" s="8" t="str">
        <f t="shared" si="28"/>
        <v/>
      </c>
      <c r="I130" s="12" t="str">
        <f t="shared" si="29"/>
        <v/>
      </c>
      <c r="J130" s="12" t="str">
        <f t="shared" si="30"/>
        <v/>
      </c>
      <c r="K130" s="2" t="str">
        <f>IF(A130="","",IF(J130&lt;=Настройки!$B$4,"A",IF(J130&lt;=Настройки!$B$5,"B","C")))</f>
        <v/>
      </c>
      <c r="L130" s="8" t="str">
        <f>IF(A130="","",AVERAGE(Данные!G130:R130))</f>
        <v/>
      </c>
      <c r="M130" s="8" t="str">
        <f>IF(A130="","",_xludf.STDEV.P(Данные!G130:R130))</f>
        <v/>
      </c>
      <c r="N130" s="8" t="str">
        <f t="shared" si="31"/>
        <v/>
      </c>
      <c r="O130" s="11" t="str">
        <f>IF(A130="","",COUNTIF(Данные!G130:R130,"&gt;0"))</f>
        <v/>
      </c>
      <c r="P130" s="2" t="str">
        <f>IF(A130="","",IF(O130&lt;Настройки!$B$8,"Недостаточно данных",IF(N130&lt;=Настройки!$B$6,"X",IF(N130&lt;=Настройки!$B$7,"Y","Z"))))</f>
        <v/>
      </c>
      <c r="Q130" s="2" t="str">
        <f t="shared" si="32"/>
        <v/>
      </c>
      <c r="R130" s="2" t="str">
        <f t="shared" si="33"/>
        <v/>
      </c>
      <c r="S130" s="5" t="str">
        <f t="shared" si="34"/>
        <v/>
      </c>
      <c r="T130" s="2"/>
      <c r="U130" s="2"/>
      <c r="V130" s="2"/>
      <c r="W130" s="2"/>
      <c r="X130" s="2"/>
      <c r="Y130" s="2"/>
      <c r="Z130" s="2"/>
    </row>
    <row r="131" spans="1:26">
      <c r="A131" s="2" t="str">
        <f>IF(Данные!A131="","",Данные!A131)</f>
        <v/>
      </c>
      <c r="B131" s="2" t="str">
        <f>IF(Данные!A131="","",Данные!B131)</f>
        <v/>
      </c>
      <c r="C131" s="2" t="str">
        <f>IF(Данные!A131="","",Данные!C131)</f>
        <v/>
      </c>
      <c r="D131" s="2" t="str">
        <f>IF(Данные!A131="","",Данные!D131)</f>
        <v/>
      </c>
      <c r="E131" s="2" t="str">
        <f>IF(Данные!A131="","",Данные!E131)</f>
        <v/>
      </c>
      <c r="F131" s="8" t="str">
        <f>IF(Данные!A131="","",Данные!F131)</f>
        <v/>
      </c>
      <c r="G131" s="8" t="str">
        <f>IF(A131="","",SUM(Данные!G131:R131))</f>
        <v/>
      </c>
      <c r="H131" s="8" t="str">
        <f t="shared" si="28"/>
        <v/>
      </c>
      <c r="I131" s="12" t="str">
        <f t="shared" si="29"/>
        <v/>
      </c>
      <c r="J131" s="12" t="str">
        <f t="shared" si="30"/>
        <v/>
      </c>
      <c r="K131" s="2" t="str">
        <f>IF(A131="","",IF(J131&lt;=Настройки!$B$4,"A",IF(J131&lt;=Настройки!$B$5,"B","C")))</f>
        <v/>
      </c>
      <c r="L131" s="8" t="str">
        <f>IF(A131="","",AVERAGE(Данные!G131:R131))</f>
        <v/>
      </c>
      <c r="M131" s="8" t="str">
        <f>IF(A131="","",_xludf.STDEV.P(Данные!G131:R131))</f>
        <v/>
      </c>
      <c r="N131" s="8" t="str">
        <f t="shared" si="31"/>
        <v/>
      </c>
      <c r="O131" s="11" t="str">
        <f>IF(A131="","",COUNTIF(Данные!G131:R131,"&gt;0"))</f>
        <v/>
      </c>
      <c r="P131" s="2" t="str">
        <f>IF(A131="","",IF(O131&lt;Настройки!$B$8,"Недостаточно данных",IF(N131&lt;=Настройки!$B$6,"X",IF(N131&lt;=Настройки!$B$7,"Y","Z"))))</f>
        <v/>
      </c>
      <c r="Q131" s="2" t="str">
        <f t="shared" si="32"/>
        <v/>
      </c>
      <c r="R131" s="2" t="str">
        <f t="shared" si="33"/>
        <v/>
      </c>
      <c r="S131" s="5" t="str">
        <f t="shared" si="34"/>
        <v/>
      </c>
      <c r="T131" s="2"/>
      <c r="U131" s="2"/>
      <c r="V131" s="2"/>
      <c r="W131" s="2"/>
      <c r="X131" s="2"/>
      <c r="Y131" s="2"/>
      <c r="Z131" s="2"/>
    </row>
    <row r="132" spans="1:26">
      <c r="A132" s="2" t="str">
        <f>IF(Данные!A132="","",Данные!A132)</f>
        <v/>
      </c>
      <c r="B132" s="2" t="str">
        <f>IF(Данные!A132="","",Данные!B132)</f>
        <v/>
      </c>
      <c r="C132" s="2" t="str">
        <f>IF(Данные!A132="","",Данные!C132)</f>
        <v/>
      </c>
      <c r="D132" s="2" t="str">
        <f>IF(Данные!A132="","",Данные!D132)</f>
        <v/>
      </c>
      <c r="E132" s="2" t="str">
        <f>IF(Данные!A132="","",Данные!E132)</f>
        <v/>
      </c>
      <c r="F132" s="8" t="str">
        <f>IF(Данные!A132="","",Данные!F132)</f>
        <v/>
      </c>
      <c r="G132" s="8" t="str">
        <f>IF(A132="","",SUM(Данные!G132:R132))</f>
        <v/>
      </c>
      <c r="H132" s="8" t="str">
        <f t="shared" si="28"/>
        <v/>
      </c>
      <c r="I132" s="12" t="str">
        <f t="shared" si="29"/>
        <v/>
      </c>
      <c r="J132" s="12" t="str">
        <f t="shared" si="30"/>
        <v/>
      </c>
      <c r="K132" s="2" t="str">
        <f>IF(A132="","",IF(J132&lt;=Настройки!$B$4,"A",IF(J132&lt;=Настройки!$B$5,"B","C")))</f>
        <v/>
      </c>
      <c r="L132" s="8" t="str">
        <f>IF(A132="","",AVERAGE(Данные!G132:R132))</f>
        <v/>
      </c>
      <c r="M132" s="8" t="str">
        <f>IF(A132="","",_xludf.STDEV.P(Данные!G132:R132))</f>
        <v/>
      </c>
      <c r="N132" s="8" t="str">
        <f t="shared" si="31"/>
        <v/>
      </c>
      <c r="O132" s="11" t="str">
        <f>IF(A132="","",COUNTIF(Данные!G132:R132,"&gt;0"))</f>
        <v/>
      </c>
      <c r="P132" s="2" t="str">
        <f>IF(A132="","",IF(O132&lt;Настройки!$B$8,"Недостаточно данных",IF(N132&lt;=Настройки!$B$6,"X",IF(N132&lt;=Настройки!$B$7,"Y","Z"))))</f>
        <v/>
      </c>
      <c r="Q132" s="2" t="str">
        <f t="shared" si="32"/>
        <v/>
      </c>
      <c r="R132" s="2" t="str">
        <f t="shared" si="33"/>
        <v/>
      </c>
      <c r="S132" s="5" t="str">
        <f t="shared" si="34"/>
        <v/>
      </c>
      <c r="T132" s="2"/>
      <c r="U132" s="2"/>
      <c r="V132" s="2"/>
      <c r="W132" s="2"/>
      <c r="X132" s="2"/>
      <c r="Y132" s="2"/>
      <c r="Z132" s="2"/>
    </row>
    <row r="133" spans="1:26">
      <c r="A133" s="2" t="str">
        <f>IF(Данные!A133="","",Данные!A133)</f>
        <v/>
      </c>
      <c r="B133" s="2" t="str">
        <f>IF(Данные!A133="","",Данные!B133)</f>
        <v/>
      </c>
      <c r="C133" s="2" t="str">
        <f>IF(Данные!A133="","",Данные!C133)</f>
        <v/>
      </c>
      <c r="D133" s="2" t="str">
        <f>IF(Данные!A133="","",Данные!D133)</f>
        <v/>
      </c>
      <c r="E133" s="2" t="str">
        <f>IF(Данные!A133="","",Данные!E133)</f>
        <v/>
      </c>
      <c r="F133" s="8" t="str">
        <f>IF(Данные!A133="","",Данные!F133)</f>
        <v/>
      </c>
      <c r="G133" s="8" t="str">
        <f>IF(A133="","",SUM(Данные!G133:R133))</f>
        <v/>
      </c>
      <c r="H133" s="8" t="str">
        <f t="shared" si="28"/>
        <v/>
      </c>
      <c r="I133" s="12" t="str">
        <f t="shared" si="29"/>
        <v/>
      </c>
      <c r="J133" s="12" t="str">
        <f t="shared" si="30"/>
        <v/>
      </c>
      <c r="K133" s="2" t="str">
        <f>IF(A133="","",IF(J133&lt;=Настройки!$B$4,"A",IF(J133&lt;=Настройки!$B$5,"B","C")))</f>
        <v/>
      </c>
      <c r="L133" s="8" t="str">
        <f>IF(A133="","",AVERAGE(Данные!G133:R133))</f>
        <v/>
      </c>
      <c r="M133" s="8" t="str">
        <f>IF(A133="","",_xludf.STDEV.P(Данные!G133:R133))</f>
        <v/>
      </c>
      <c r="N133" s="8" t="str">
        <f t="shared" si="31"/>
        <v/>
      </c>
      <c r="O133" s="11" t="str">
        <f>IF(A133="","",COUNTIF(Данные!G133:R133,"&gt;0"))</f>
        <v/>
      </c>
      <c r="P133" s="2" t="str">
        <f>IF(A133="","",IF(O133&lt;Настройки!$B$8,"Недостаточно данных",IF(N133&lt;=Настройки!$B$6,"X",IF(N133&lt;=Настройки!$B$7,"Y","Z"))))</f>
        <v/>
      </c>
      <c r="Q133" s="2" t="str">
        <f t="shared" si="32"/>
        <v/>
      </c>
      <c r="R133" s="2" t="str">
        <f t="shared" si="33"/>
        <v/>
      </c>
      <c r="S133" s="5" t="str">
        <f t="shared" si="34"/>
        <v/>
      </c>
      <c r="T133" s="2"/>
      <c r="U133" s="2"/>
      <c r="V133" s="2"/>
      <c r="W133" s="2"/>
      <c r="X133" s="2"/>
      <c r="Y133" s="2"/>
      <c r="Z133" s="2"/>
    </row>
    <row r="134" spans="1:26">
      <c r="A134" s="2" t="str">
        <f>IF(Данные!A134="","",Данные!A134)</f>
        <v/>
      </c>
      <c r="B134" s="2" t="str">
        <f>IF(Данные!A134="","",Данные!B134)</f>
        <v/>
      </c>
      <c r="C134" s="2" t="str">
        <f>IF(Данные!A134="","",Данные!C134)</f>
        <v/>
      </c>
      <c r="D134" s="2" t="str">
        <f>IF(Данные!A134="","",Данные!D134)</f>
        <v/>
      </c>
      <c r="E134" s="2" t="str">
        <f>IF(Данные!A134="","",Данные!E134)</f>
        <v/>
      </c>
      <c r="F134" s="8" t="str">
        <f>IF(Данные!A134="","",Данные!F134)</f>
        <v/>
      </c>
      <c r="G134" s="8" t="str">
        <f>IF(A134="","",SUM(Данные!G134:R134))</f>
        <v/>
      </c>
      <c r="H134" s="8" t="str">
        <f t="shared" si="28"/>
        <v/>
      </c>
      <c r="I134" s="12" t="str">
        <f t="shared" si="29"/>
        <v/>
      </c>
      <c r="J134" s="12" t="str">
        <f t="shared" si="30"/>
        <v/>
      </c>
      <c r="K134" s="2" t="str">
        <f>IF(A134="","",IF(J134&lt;=Настройки!$B$4,"A",IF(J134&lt;=Настройки!$B$5,"B","C")))</f>
        <v/>
      </c>
      <c r="L134" s="8" t="str">
        <f>IF(A134="","",AVERAGE(Данные!G134:R134))</f>
        <v/>
      </c>
      <c r="M134" s="8" t="str">
        <f>IF(A134="","",_xludf.STDEV.P(Данные!G134:R134))</f>
        <v/>
      </c>
      <c r="N134" s="8" t="str">
        <f t="shared" si="31"/>
        <v/>
      </c>
      <c r="O134" s="11" t="str">
        <f>IF(A134="","",COUNTIF(Данные!G134:R134,"&gt;0"))</f>
        <v/>
      </c>
      <c r="P134" s="2" t="str">
        <f>IF(A134="","",IF(O134&lt;Настройки!$B$8,"Недостаточно данных",IF(N134&lt;=Настройки!$B$6,"X",IF(N134&lt;=Настройки!$B$7,"Y","Z"))))</f>
        <v/>
      </c>
      <c r="Q134" s="2" t="str">
        <f t="shared" si="32"/>
        <v/>
      </c>
      <c r="R134" s="2" t="str">
        <f t="shared" si="33"/>
        <v/>
      </c>
      <c r="S134" s="5" t="str">
        <f t="shared" si="34"/>
        <v/>
      </c>
      <c r="T134" s="2"/>
      <c r="U134" s="2"/>
      <c r="V134" s="2"/>
      <c r="W134" s="2"/>
      <c r="X134" s="2"/>
      <c r="Y134" s="2"/>
      <c r="Z134" s="2"/>
    </row>
    <row r="135" spans="1:26">
      <c r="A135" s="2" t="str">
        <f>IF(Данные!A135="","",Данные!A135)</f>
        <v/>
      </c>
      <c r="B135" s="2" t="str">
        <f>IF(Данные!A135="","",Данные!B135)</f>
        <v/>
      </c>
      <c r="C135" s="2" t="str">
        <f>IF(Данные!A135="","",Данные!C135)</f>
        <v/>
      </c>
      <c r="D135" s="2" t="str">
        <f>IF(Данные!A135="","",Данные!D135)</f>
        <v/>
      </c>
      <c r="E135" s="2" t="str">
        <f>IF(Данные!A135="","",Данные!E135)</f>
        <v/>
      </c>
      <c r="F135" s="8" t="str">
        <f>IF(Данные!A135="","",Данные!F135)</f>
        <v/>
      </c>
      <c r="G135" s="8" t="str">
        <f>IF(A135="","",SUM(Данные!G135:R135))</f>
        <v/>
      </c>
      <c r="H135" s="8" t="str">
        <f t="shared" si="28"/>
        <v/>
      </c>
      <c r="I135" s="12" t="str">
        <f t="shared" si="29"/>
        <v/>
      </c>
      <c r="J135" s="12" t="str">
        <f t="shared" si="30"/>
        <v/>
      </c>
      <c r="K135" s="2" t="str">
        <f>IF(A135="","",IF(J135&lt;=Настройки!$B$4,"A",IF(J135&lt;=Настройки!$B$5,"B","C")))</f>
        <v/>
      </c>
      <c r="L135" s="8" t="str">
        <f>IF(A135="","",AVERAGE(Данные!G135:R135))</f>
        <v/>
      </c>
      <c r="M135" s="8" t="str">
        <f>IF(A135="","",_xludf.STDEV.P(Данные!G135:R135))</f>
        <v/>
      </c>
      <c r="N135" s="8" t="str">
        <f t="shared" si="31"/>
        <v/>
      </c>
      <c r="O135" s="11" t="str">
        <f>IF(A135="","",COUNTIF(Данные!G135:R135,"&gt;0"))</f>
        <v/>
      </c>
      <c r="P135" s="2" t="str">
        <f>IF(A135="","",IF(O135&lt;Настройки!$B$8,"Недостаточно данных",IF(N135&lt;=Настройки!$B$6,"X",IF(N135&lt;=Настройки!$B$7,"Y","Z"))))</f>
        <v/>
      </c>
      <c r="Q135" s="2" t="str">
        <f t="shared" si="32"/>
        <v/>
      </c>
      <c r="R135" s="2" t="str">
        <f t="shared" si="33"/>
        <v/>
      </c>
      <c r="S135" s="5" t="str">
        <f t="shared" si="34"/>
        <v/>
      </c>
      <c r="T135" s="2"/>
      <c r="U135" s="2"/>
      <c r="V135" s="2"/>
      <c r="W135" s="2"/>
      <c r="X135" s="2"/>
      <c r="Y135" s="2"/>
      <c r="Z135" s="2"/>
    </row>
    <row r="136" spans="1:26">
      <c r="A136" s="2" t="str">
        <f>IF(Данные!A136="","",Данные!A136)</f>
        <v/>
      </c>
      <c r="B136" s="2" t="str">
        <f>IF(Данные!A136="","",Данные!B136)</f>
        <v/>
      </c>
      <c r="C136" s="2" t="str">
        <f>IF(Данные!A136="","",Данные!C136)</f>
        <v/>
      </c>
      <c r="D136" s="2" t="str">
        <f>IF(Данные!A136="","",Данные!D136)</f>
        <v/>
      </c>
      <c r="E136" s="2" t="str">
        <f>IF(Данные!A136="","",Данные!E136)</f>
        <v/>
      </c>
      <c r="F136" s="8" t="str">
        <f>IF(Данные!A136="","",Данные!F136)</f>
        <v/>
      </c>
      <c r="G136" s="8" t="str">
        <f>IF(A136="","",SUM(Данные!G136:R136))</f>
        <v/>
      </c>
      <c r="H136" s="8" t="str">
        <f t="shared" si="28"/>
        <v/>
      </c>
      <c r="I136" s="12" t="str">
        <f t="shared" si="29"/>
        <v/>
      </c>
      <c r="J136" s="12" t="str">
        <f t="shared" si="30"/>
        <v/>
      </c>
      <c r="K136" s="2" t="str">
        <f>IF(A136="","",IF(J136&lt;=Настройки!$B$4,"A",IF(J136&lt;=Настройки!$B$5,"B","C")))</f>
        <v/>
      </c>
      <c r="L136" s="8" t="str">
        <f>IF(A136="","",AVERAGE(Данные!G136:R136))</f>
        <v/>
      </c>
      <c r="M136" s="8" t="str">
        <f>IF(A136="","",_xludf.STDEV.P(Данные!G136:R136))</f>
        <v/>
      </c>
      <c r="N136" s="8" t="str">
        <f t="shared" si="31"/>
        <v/>
      </c>
      <c r="O136" s="11" t="str">
        <f>IF(A136="","",COUNTIF(Данные!G136:R136,"&gt;0"))</f>
        <v/>
      </c>
      <c r="P136" s="2" t="str">
        <f>IF(A136="","",IF(O136&lt;Настройки!$B$8,"Недостаточно данных",IF(N136&lt;=Настройки!$B$6,"X",IF(N136&lt;=Настройки!$B$7,"Y","Z"))))</f>
        <v/>
      </c>
      <c r="Q136" s="2" t="str">
        <f t="shared" si="32"/>
        <v/>
      </c>
      <c r="R136" s="2" t="str">
        <f t="shared" si="33"/>
        <v/>
      </c>
      <c r="S136" s="5" t="str">
        <f t="shared" si="34"/>
        <v/>
      </c>
      <c r="T136" s="2"/>
      <c r="U136" s="2"/>
      <c r="V136" s="2"/>
      <c r="W136" s="2"/>
      <c r="X136" s="2"/>
      <c r="Y136" s="2"/>
      <c r="Z136" s="2"/>
    </row>
    <row r="137" spans="1:26">
      <c r="A137" s="2" t="str">
        <f>IF(Данные!A137="","",Данные!A137)</f>
        <v/>
      </c>
      <c r="B137" s="2" t="str">
        <f>IF(Данные!A137="","",Данные!B137)</f>
        <v/>
      </c>
      <c r="C137" s="2" t="str">
        <f>IF(Данные!A137="","",Данные!C137)</f>
        <v/>
      </c>
      <c r="D137" s="2" t="str">
        <f>IF(Данные!A137="","",Данные!D137)</f>
        <v/>
      </c>
      <c r="E137" s="2" t="str">
        <f>IF(Данные!A137="","",Данные!E137)</f>
        <v/>
      </c>
      <c r="F137" s="8" t="str">
        <f>IF(Данные!A137="","",Данные!F137)</f>
        <v/>
      </c>
      <c r="G137" s="8" t="str">
        <f>IF(A137="","",SUM(Данные!G137:R137))</f>
        <v/>
      </c>
      <c r="H137" s="8" t="str">
        <f t="shared" si="28"/>
        <v/>
      </c>
      <c r="I137" s="12" t="str">
        <f t="shared" si="29"/>
        <v/>
      </c>
      <c r="J137" s="12" t="str">
        <f t="shared" si="30"/>
        <v/>
      </c>
      <c r="K137" s="2" t="str">
        <f>IF(A137="","",IF(J137&lt;=Настройки!$B$4,"A",IF(J137&lt;=Настройки!$B$5,"B","C")))</f>
        <v/>
      </c>
      <c r="L137" s="8" t="str">
        <f>IF(A137="","",AVERAGE(Данные!G137:R137))</f>
        <v/>
      </c>
      <c r="M137" s="8" t="str">
        <f>IF(A137="","",_xludf.STDEV.P(Данные!G137:R137))</f>
        <v/>
      </c>
      <c r="N137" s="8" t="str">
        <f t="shared" si="31"/>
        <v/>
      </c>
      <c r="O137" s="11" t="str">
        <f>IF(A137="","",COUNTIF(Данные!G137:R137,"&gt;0"))</f>
        <v/>
      </c>
      <c r="P137" s="2" t="str">
        <f>IF(A137="","",IF(O137&lt;Настройки!$B$8,"Недостаточно данных",IF(N137&lt;=Настройки!$B$6,"X",IF(N137&lt;=Настройки!$B$7,"Y","Z"))))</f>
        <v/>
      </c>
      <c r="Q137" s="2" t="str">
        <f t="shared" si="32"/>
        <v/>
      </c>
      <c r="R137" s="2" t="str">
        <f t="shared" si="33"/>
        <v/>
      </c>
      <c r="S137" s="5" t="str">
        <f t="shared" si="34"/>
        <v/>
      </c>
      <c r="T137" s="2"/>
      <c r="U137" s="2"/>
      <c r="V137" s="2"/>
      <c r="W137" s="2"/>
      <c r="X137" s="2"/>
      <c r="Y137" s="2"/>
      <c r="Z137" s="2"/>
    </row>
    <row r="138" spans="1:26">
      <c r="A138" s="2" t="str">
        <f>IF(Данные!A138="","",Данные!A138)</f>
        <v/>
      </c>
      <c r="B138" s="2" t="str">
        <f>IF(Данные!A138="","",Данные!B138)</f>
        <v/>
      </c>
      <c r="C138" s="2" t="str">
        <f>IF(Данные!A138="","",Данные!C138)</f>
        <v/>
      </c>
      <c r="D138" s="2" t="str">
        <f>IF(Данные!A138="","",Данные!D138)</f>
        <v/>
      </c>
      <c r="E138" s="2" t="str">
        <f>IF(Данные!A138="","",Данные!E138)</f>
        <v/>
      </c>
      <c r="F138" s="8" t="str">
        <f>IF(Данные!A138="","",Данные!F138)</f>
        <v/>
      </c>
      <c r="G138" s="8" t="str">
        <f>IF(A138="","",SUM(Данные!G138:R138))</f>
        <v/>
      </c>
      <c r="H138" s="8" t="str">
        <f t="shared" si="28"/>
        <v/>
      </c>
      <c r="I138" s="12" t="str">
        <f t="shared" si="29"/>
        <v/>
      </c>
      <c r="J138" s="12" t="str">
        <f t="shared" si="30"/>
        <v/>
      </c>
      <c r="K138" s="2" t="str">
        <f>IF(A138="","",IF(J138&lt;=Настройки!$B$4,"A",IF(J138&lt;=Настройки!$B$5,"B","C")))</f>
        <v/>
      </c>
      <c r="L138" s="8" t="str">
        <f>IF(A138="","",AVERAGE(Данные!G138:R138))</f>
        <v/>
      </c>
      <c r="M138" s="8" t="str">
        <f>IF(A138="","",_xludf.STDEV.P(Данные!G138:R138))</f>
        <v/>
      </c>
      <c r="N138" s="8" t="str">
        <f t="shared" si="31"/>
        <v/>
      </c>
      <c r="O138" s="11" t="str">
        <f>IF(A138="","",COUNTIF(Данные!G138:R138,"&gt;0"))</f>
        <v/>
      </c>
      <c r="P138" s="2" t="str">
        <f>IF(A138="","",IF(O138&lt;Настройки!$B$8,"Недостаточно данных",IF(N138&lt;=Настройки!$B$6,"X",IF(N138&lt;=Настройки!$B$7,"Y","Z"))))</f>
        <v/>
      </c>
      <c r="Q138" s="2" t="str">
        <f t="shared" si="32"/>
        <v/>
      </c>
      <c r="R138" s="2" t="str">
        <f t="shared" si="33"/>
        <v/>
      </c>
      <c r="S138" s="5" t="str">
        <f t="shared" si="34"/>
        <v/>
      </c>
      <c r="T138" s="2"/>
      <c r="U138" s="2"/>
      <c r="V138" s="2"/>
      <c r="W138" s="2"/>
      <c r="X138" s="2"/>
      <c r="Y138" s="2"/>
      <c r="Z138" s="2"/>
    </row>
    <row r="139" spans="1:26">
      <c r="A139" s="2" t="str">
        <f>IF(Данные!A139="","",Данные!A139)</f>
        <v/>
      </c>
      <c r="B139" s="2" t="str">
        <f>IF(Данные!A139="","",Данные!B139)</f>
        <v/>
      </c>
      <c r="C139" s="2" t="str">
        <f>IF(Данные!A139="","",Данные!C139)</f>
        <v/>
      </c>
      <c r="D139" s="2" t="str">
        <f>IF(Данные!A139="","",Данные!D139)</f>
        <v/>
      </c>
      <c r="E139" s="2" t="str">
        <f>IF(Данные!A139="","",Данные!E139)</f>
        <v/>
      </c>
      <c r="F139" s="8" t="str">
        <f>IF(Данные!A139="","",Данные!F139)</f>
        <v/>
      </c>
      <c r="G139" s="8" t="str">
        <f>IF(A139="","",SUM(Данные!G139:R139))</f>
        <v/>
      </c>
      <c r="H139" s="8" t="str">
        <f t="shared" si="28"/>
        <v/>
      </c>
      <c r="I139" s="12" t="str">
        <f t="shared" si="29"/>
        <v/>
      </c>
      <c r="J139" s="12" t="str">
        <f t="shared" si="30"/>
        <v/>
      </c>
      <c r="K139" s="2" t="str">
        <f>IF(A139="","",IF(J139&lt;=Настройки!$B$4,"A",IF(J139&lt;=Настройки!$B$5,"B","C")))</f>
        <v/>
      </c>
      <c r="L139" s="8" t="str">
        <f>IF(A139="","",AVERAGE(Данные!G139:R139))</f>
        <v/>
      </c>
      <c r="M139" s="8" t="str">
        <f>IF(A139="","",_xludf.STDEV.P(Данные!G139:R139))</f>
        <v/>
      </c>
      <c r="N139" s="8" t="str">
        <f t="shared" si="31"/>
        <v/>
      </c>
      <c r="O139" s="11" t="str">
        <f>IF(A139="","",COUNTIF(Данные!G139:R139,"&gt;0"))</f>
        <v/>
      </c>
      <c r="P139" s="2" t="str">
        <f>IF(A139="","",IF(O139&lt;Настройки!$B$8,"Недостаточно данных",IF(N139&lt;=Настройки!$B$6,"X",IF(N139&lt;=Настройки!$B$7,"Y","Z"))))</f>
        <v/>
      </c>
      <c r="Q139" s="2" t="str">
        <f t="shared" si="32"/>
        <v/>
      </c>
      <c r="R139" s="2" t="str">
        <f t="shared" si="33"/>
        <v/>
      </c>
      <c r="S139" s="5" t="str">
        <f t="shared" si="34"/>
        <v/>
      </c>
      <c r="T139" s="2"/>
      <c r="U139" s="2"/>
      <c r="V139" s="2"/>
      <c r="W139" s="2"/>
      <c r="X139" s="2"/>
      <c r="Y139" s="2"/>
      <c r="Z139" s="2"/>
    </row>
    <row r="140" spans="1:26">
      <c r="A140" s="2" t="str">
        <f>IF(Данные!A140="","",Данные!A140)</f>
        <v/>
      </c>
      <c r="B140" s="2" t="str">
        <f>IF(Данные!A140="","",Данные!B140)</f>
        <v/>
      </c>
      <c r="C140" s="2" t="str">
        <f>IF(Данные!A140="","",Данные!C140)</f>
        <v/>
      </c>
      <c r="D140" s="2" t="str">
        <f>IF(Данные!A140="","",Данные!D140)</f>
        <v/>
      </c>
      <c r="E140" s="2" t="str">
        <f>IF(Данные!A140="","",Данные!E140)</f>
        <v/>
      </c>
      <c r="F140" s="8" t="str">
        <f>IF(Данные!A140="","",Данные!F140)</f>
        <v/>
      </c>
      <c r="G140" s="8" t="str">
        <f>IF(A140="","",SUM(Данные!G140:R140))</f>
        <v/>
      </c>
      <c r="H140" s="8" t="str">
        <f t="shared" si="28"/>
        <v/>
      </c>
      <c r="I140" s="12" t="str">
        <f t="shared" si="29"/>
        <v/>
      </c>
      <c r="J140" s="12" t="str">
        <f t="shared" si="30"/>
        <v/>
      </c>
      <c r="K140" s="2" t="str">
        <f>IF(A140="","",IF(J140&lt;=Настройки!$B$4,"A",IF(J140&lt;=Настройки!$B$5,"B","C")))</f>
        <v/>
      </c>
      <c r="L140" s="8" t="str">
        <f>IF(A140="","",AVERAGE(Данные!G140:R140))</f>
        <v/>
      </c>
      <c r="M140" s="8" t="str">
        <f>IF(A140="","",_xludf.STDEV.P(Данные!G140:R140))</f>
        <v/>
      </c>
      <c r="N140" s="8" t="str">
        <f t="shared" si="31"/>
        <v/>
      </c>
      <c r="O140" s="11" t="str">
        <f>IF(A140="","",COUNTIF(Данные!G140:R140,"&gt;0"))</f>
        <v/>
      </c>
      <c r="P140" s="2" t="str">
        <f>IF(A140="","",IF(O140&lt;Настройки!$B$8,"Недостаточно данных",IF(N140&lt;=Настройки!$B$6,"X",IF(N140&lt;=Настройки!$B$7,"Y","Z"))))</f>
        <v/>
      </c>
      <c r="Q140" s="2" t="str">
        <f t="shared" si="32"/>
        <v/>
      </c>
      <c r="R140" s="2" t="str">
        <f t="shared" si="33"/>
        <v/>
      </c>
      <c r="S140" s="5" t="str">
        <f t="shared" si="34"/>
        <v/>
      </c>
      <c r="T140" s="2"/>
      <c r="U140" s="2"/>
      <c r="V140" s="2"/>
      <c r="W140" s="2"/>
      <c r="X140" s="2"/>
      <c r="Y140" s="2"/>
      <c r="Z140" s="2"/>
    </row>
    <row r="141" spans="1:26">
      <c r="A141" s="2" t="str">
        <f>IF(Данные!A141="","",Данные!A141)</f>
        <v/>
      </c>
      <c r="B141" s="2" t="str">
        <f>IF(Данные!A141="","",Данные!B141)</f>
        <v/>
      </c>
      <c r="C141" s="2" t="str">
        <f>IF(Данные!A141="","",Данные!C141)</f>
        <v/>
      </c>
      <c r="D141" s="2" t="str">
        <f>IF(Данные!A141="","",Данные!D141)</f>
        <v/>
      </c>
      <c r="E141" s="2" t="str">
        <f>IF(Данные!A141="","",Данные!E141)</f>
        <v/>
      </c>
      <c r="F141" s="8" t="str">
        <f>IF(Данные!A141="","",Данные!F141)</f>
        <v/>
      </c>
      <c r="G141" s="8" t="str">
        <f>IF(A141="","",SUM(Данные!G141:R141))</f>
        <v/>
      </c>
      <c r="H141" s="8" t="str">
        <f t="shared" si="28"/>
        <v/>
      </c>
      <c r="I141" s="12" t="str">
        <f t="shared" si="29"/>
        <v/>
      </c>
      <c r="J141" s="12" t="str">
        <f t="shared" si="30"/>
        <v/>
      </c>
      <c r="K141" s="2" t="str">
        <f>IF(A141="","",IF(J141&lt;=Настройки!$B$4,"A",IF(J141&lt;=Настройки!$B$5,"B","C")))</f>
        <v/>
      </c>
      <c r="L141" s="8" t="str">
        <f>IF(A141="","",AVERAGE(Данные!G141:R141))</f>
        <v/>
      </c>
      <c r="M141" s="8" t="str">
        <f>IF(A141="","",_xludf.STDEV.P(Данные!G141:R141))</f>
        <v/>
      </c>
      <c r="N141" s="8" t="str">
        <f t="shared" si="31"/>
        <v/>
      </c>
      <c r="O141" s="11" t="str">
        <f>IF(A141="","",COUNTIF(Данные!G141:R141,"&gt;0"))</f>
        <v/>
      </c>
      <c r="P141" s="2" t="str">
        <f>IF(A141="","",IF(O141&lt;Настройки!$B$8,"Недостаточно данных",IF(N141&lt;=Настройки!$B$6,"X",IF(N141&lt;=Настройки!$B$7,"Y","Z"))))</f>
        <v/>
      </c>
      <c r="Q141" s="2" t="str">
        <f t="shared" si="32"/>
        <v/>
      </c>
      <c r="R141" s="2" t="str">
        <f t="shared" si="33"/>
        <v/>
      </c>
      <c r="S141" s="5" t="str">
        <f t="shared" si="34"/>
        <v/>
      </c>
      <c r="T141" s="2"/>
      <c r="U141" s="2"/>
      <c r="V141" s="2"/>
      <c r="W141" s="2"/>
      <c r="X141" s="2"/>
      <c r="Y141" s="2"/>
      <c r="Z141" s="2"/>
    </row>
    <row r="142" spans="1:26">
      <c r="A142" s="2" t="str">
        <f>IF(Данные!A142="","",Данные!A142)</f>
        <v/>
      </c>
      <c r="B142" s="2" t="str">
        <f>IF(Данные!A142="","",Данные!B142)</f>
        <v/>
      </c>
      <c r="C142" s="2" t="str">
        <f>IF(Данные!A142="","",Данные!C142)</f>
        <v/>
      </c>
      <c r="D142" s="2" t="str">
        <f>IF(Данные!A142="","",Данные!D142)</f>
        <v/>
      </c>
      <c r="E142" s="2" t="str">
        <f>IF(Данные!A142="","",Данные!E142)</f>
        <v/>
      </c>
      <c r="F142" s="8" t="str">
        <f>IF(Данные!A142="","",Данные!F142)</f>
        <v/>
      </c>
      <c r="G142" s="8" t="str">
        <f>IF(A142="","",SUM(Данные!G142:R142))</f>
        <v/>
      </c>
      <c r="H142" s="8" t="str">
        <f t="shared" si="28"/>
        <v/>
      </c>
      <c r="I142" s="12" t="str">
        <f t="shared" si="29"/>
        <v/>
      </c>
      <c r="J142" s="12" t="str">
        <f t="shared" si="30"/>
        <v/>
      </c>
      <c r="K142" s="2" t="str">
        <f>IF(A142="","",IF(J142&lt;=Настройки!$B$4,"A",IF(J142&lt;=Настройки!$B$5,"B","C")))</f>
        <v/>
      </c>
      <c r="L142" s="8" t="str">
        <f>IF(A142="","",AVERAGE(Данные!G142:R142))</f>
        <v/>
      </c>
      <c r="M142" s="8" t="str">
        <f>IF(A142="","",_xludf.STDEV.P(Данные!G142:R142))</f>
        <v/>
      </c>
      <c r="N142" s="8" t="str">
        <f t="shared" si="31"/>
        <v/>
      </c>
      <c r="O142" s="11" t="str">
        <f>IF(A142="","",COUNTIF(Данные!G142:R142,"&gt;0"))</f>
        <v/>
      </c>
      <c r="P142" s="2" t="str">
        <f>IF(A142="","",IF(O142&lt;Настройки!$B$8,"Недостаточно данных",IF(N142&lt;=Настройки!$B$6,"X",IF(N142&lt;=Настройки!$B$7,"Y","Z"))))</f>
        <v/>
      </c>
      <c r="Q142" s="2" t="str">
        <f t="shared" si="32"/>
        <v/>
      </c>
      <c r="R142" s="2" t="str">
        <f t="shared" si="33"/>
        <v/>
      </c>
      <c r="S142" s="5" t="str">
        <f t="shared" si="34"/>
        <v/>
      </c>
      <c r="T142" s="2"/>
      <c r="U142" s="2"/>
      <c r="V142" s="2"/>
      <c r="W142" s="2"/>
      <c r="X142" s="2"/>
      <c r="Y142" s="2"/>
      <c r="Z142" s="2"/>
    </row>
    <row r="143" spans="1:26">
      <c r="A143" s="2" t="str">
        <f>IF(Данные!A143="","",Данные!A143)</f>
        <v/>
      </c>
      <c r="B143" s="2" t="str">
        <f>IF(Данные!A143="","",Данные!B143)</f>
        <v/>
      </c>
      <c r="C143" s="2" t="str">
        <f>IF(Данные!A143="","",Данные!C143)</f>
        <v/>
      </c>
      <c r="D143" s="2" t="str">
        <f>IF(Данные!A143="","",Данные!D143)</f>
        <v/>
      </c>
      <c r="E143" s="2" t="str">
        <f>IF(Данные!A143="","",Данные!E143)</f>
        <v/>
      </c>
      <c r="F143" s="8" t="str">
        <f>IF(Данные!A143="","",Данные!F143)</f>
        <v/>
      </c>
      <c r="G143" s="8" t="str">
        <f>IF(A143="","",SUM(Данные!G143:R143))</f>
        <v/>
      </c>
      <c r="H143" s="8" t="str">
        <f t="shared" si="28"/>
        <v/>
      </c>
      <c r="I143" s="12" t="str">
        <f t="shared" si="29"/>
        <v/>
      </c>
      <c r="J143" s="12" t="str">
        <f t="shared" si="30"/>
        <v/>
      </c>
      <c r="K143" s="2" t="str">
        <f>IF(A143="","",IF(J143&lt;=Настройки!$B$4,"A",IF(J143&lt;=Настройки!$B$5,"B","C")))</f>
        <v/>
      </c>
      <c r="L143" s="8" t="str">
        <f>IF(A143="","",AVERAGE(Данные!G143:R143))</f>
        <v/>
      </c>
      <c r="M143" s="8" t="str">
        <f>IF(A143="","",_xludf.STDEV.P(Данные!G143:R143))</f>
        <v/>
      </c>
      <c r="N143" s="8" t="str">
        <f t="shared" si="31"/>
        <v/>
      </c>
      <c r="O143" s="11" t="str">
        <f>IF(A143="","",COUNTIF(Данные!G143:R143,"&gt;0"))</f>
        <v/>
      </c>
      <c r="P143" s="2" t="str">
        <f>IF(A143="","",IF(O143&lt;Настройки!$B$8,"Недостаточно данных",IF(N143&lt;=Настройки!$B$6,"X",IF(N143&lt;=Настройки!$B$7,"Y","Z"))))</f>
        <v/>
      </c>
      <c r="Q143" s="2" t="str">
        <f t="shared" si="32"/>
        <v/>
      </c>
      <c r="R143" s="2" t="str">
        <f t="shared" si="33"/>
        <v/>
      </c>
      <c r="S143" s="5" t="str">
        <f t="shared" si="34"/>
        <v/>
      </c>
      <c r="T143" s="2"/>
      <c r="U143" s="2"/>
      <c r="V143" s="2"/>
      <c r="W143" s="2"/>
      <c r="X143" s="2"/>
      <c r="Y143" s="2"/>
      <c r="Z143" s="2"/>
    </row>
    <row r="144" spans="1:26">
      <c r="A144" s="2" t="str">
        <f>IF(Данные!A144="","",Данные!A144)</f>
        <v/>
      </c>
      <c r="B144" s="2" t="str">
        <f>IF(Данные!A144="","",Данные!B144)</f>
        <v/>
      </c>
      <c r="C144" s="2" t="str">
        <f>IF(Данные!A144="","",Данные!C144)</f>
        <v/>
      </c>
      <c r="D144" s="2" t="str">
        <f>IF(Данные!A144="","",Данные!D144)</f>
        <v/>
      </c>
      <c r="E144" s="2" t="str">
        <f>IF(Данные!A144="","",Данные!E144)</f>
        <v/>
      </c>
      <c r="F144" s="8" t="str">
        <f>IF(Данные!A144="","",Данные!F144)</f>
        <v/>
      </c>
      <c r="G144" s="8" t="str">
        <f>IF(A144="","",SUM(Данные!G144:R144))</f>
        <v/>
      </c>
      <c r="H144" s="8" t="str">
        <f t="shared" si="28"/>
        <v/>
      </c>
      <c r="I144" s="12" t="str">
        <f t="shared" si="29"/>
        <v/>
      </c>
      <c r="J144" s="12" t="str">
        <f t="shared" si="30"/>
        <v/>
      </c>
      <c r="K144" s="2" t="str">
        <f>IF(A144="","",IF(J144&lt;=Настройки!$B$4,"A",IF(J144&lt;=Настройки!$B$5,"B","C")))</f>
        <v/>
      </c>
      <c r="L144" s="8" t="str">
        <f>IF(A144="","",AVERAGE(Данные!G144:R144))</f>
        <v/>
      </c>
      <c r="M144" s="8" t="str">
        <f>IF(A144="","",_xludf.STDEV.P(Данные!G144:R144))</f>
        <v/>
      </c>
      <c r="N144" s="8" t="str">
        <f t="shared" si="31"/>
        <v/>
      </c>
      <c r="O144" s="11" t="str">
        <f>IF(A144="","",COUNTIF(Данные!G144:R144,"&gt;0"))</f>
        <v/>
      </c>
      <c r="P144" s="2" t="str">
        <f>IF(A144="","",IF(O144&lt;Настройки!$B$8,"Недостаточно данных",IF(N144&lt;=Настройки!$B$6,"X",IF(N144&lt;=Настройки!$B$7,"Y","Z"))))</f>
        <v/>
      </c>
      <c r="Q144" s="2" t="str">
        <f t="shared" si="32"/>
        <v/>
      </c>
      <c r="R144" s="2" t="str">
        <f t="shared" si="33"/>
        <v/>
      </c>
      <c r="S144" s="5" t="str">
        <f t="shared" si="34"/>
        <v/>
      </c>
      <c r="T144" s="2"/>
      <c r="U144" s="2"/>
      <c r="V144" s="2"/>
      <c r="W144" s="2"/>
      <c r="X144" s="2"/>
      <c r="Y144" s="2"/>
      <c r="Z144" s="2"/>
    </row>
    <row r="145" spans="1:26">
      <c r="A145" s="2" t="str">
        <f>IF(Данные!A145="","",Данные!A145)</f>
        <v/>
      </c>
      <c r="B145" s="2" t="str">
        <f>IF(Данные!A145="","",Данные!B145)</f>
        <v/>
      </c>
      <c r="C145" s="2" t="str">
        <f>IF(Данные!A145="","",Данные!C145)</f>
        <v/>
      </c>
      <c r="D145" s="2" t="str">
        <f>IF(Данные!A145="","",Данные!D145)</f>
        <v/>
      </c>
      <c r="E145" s="2" t="str">
        <f>IF(Данные!A145="","",Данные!E145)</f>
        <v/>
      </c>
      <c r="F145" s="8" t="str">
        <f>IF(Данные!A145="","",Данные!F145)</f>
        <v/>
      </c>
      <c r="G145" s="8" t="str">
        <f>IF(A145="","",SUM(Данные!G145:R145))</f>
        <v/>
      </c>
      <c r="H145" s="8" t="str">
        <f t="shared" si="28"/>
        <v/>
      </c>
      <c r="I145" s="12" t="str">
        <f t="shared" si="29"/>
        <v/>
      </c>
      <c r="J145" s="12" t="str">
        <f t="shared" si="30"/>
        <v/>
      </c>
      <c r="K145" s="2" t="str">
        <f>IF(A145="","",IF(J145&lt;=Настройки!$B$4,"A",IF(J145&lt;=Настройки!$B$5,"B","C")))</f>
        <v/>
      </c>
      <c r="L145" s="8" t="str">
        <f>IF(A145="","",AVERAGE(Данные!G145:R145))</f>
        <v/>
      </c>
      <c r="M145" s="8" t="str">
        <f>IF(A145="","",_xludf.STDEV.P(Данные!G145:R145))</f>
        <v/>
      </c>
      <c r="N145" s="8" t="str">
        <f t="shared" si="31"/>
        <v/>
      </c>
      <c r="O145" s="11" t="str">
        <f>IF(A145="","",COUNTIF(Данные!G145:R145,"&gt;0"))</f>
        <v/>
      </c>
      <c r="P145" s="2" t="str">
        <f>IF(A145="","",IF(O145&lt;Настройки!$B$8,"Недостаточно данных",IF(N145&lt;=Настройки!$B$6,"X",IF(N145&lt;=Настройки!$B$7,"Y","Z"))))</f>
        <v/>
      </c>
      <c r="Q145" s="2" t="str">
        <f t="shared" si="32"/>
        <v/>
      </c>
      <c r="R145" s="2" t="str">
        <f t="shared" si="33"/>
        <v/>
      </c>
      <c r="S145" s="5" t="str">
        <f t="shared" si="34"/>
        <v/>
      </c>
      <c r="T145" s="2"/>
      <c r="U145" s="2"/>
      <c r="V145" s="2"/>
      <c r="W145" s="2"/>
      <c r="X145" s="2"/>
      <c r="Y145" s="2"/>
      <c r="Z145" s="2"/>
    </row>
    <row r="146" spans="1:26">
      <c r="A146" s="2" t="str">
        <f>IF(Данные!A146="","",Данные!A146)</f>
        <v/>
      </c>
      <c r="B146" s="2" t="str">
        <f>IF(Данные!A146="","",Данные!B146)</f>
        <v/>
      </c>
      <c r="C146" s="2" t="str">
        <f>IF(Данные!A146="","",Данные!C146)</f>
        <v/>
      </c>
      <c r="D146" s="2" t="str">
        <f>IF(Данные!A146="","",Данные!D146)</f>
        <v/>
      </c>
      <c r="E146" s="2" t="str">
        <f>IF(Данные!A146="","",Данные!E146)</f>
        <v/>
      </c>
      <c r="F146" s="8" t="str">
        <f>IF(Данные!A146="","",Данные!F146)</f>
        <v/>
      </c>
      <c r="G146" s="8" t="str">
        <f>IF(A146="","",SUM(Данные!G146:R146))</f>
        <v/>
      </c>
      <c r="H146" s="8" t="str">
        <f t="shared" si="28"/>
        <v/>
      </c>
      <c r="I146" s="12" t="str">
        <f t="shared" si="29"/>
        <v/>
      </c>
      <c r="J146" s="12" t="str">
        <f t="shared" si="30"/>
        <v/>
      </c>
      <c r="K146" s="2" t="str">
        <f>IF(A146="","",IF(J146&lt;=Настройки!$B$4,"A",IF(J146&lt;=Настройки!$B$5,"B","C")))</f>
        <v/>
      </c>
      <c r="L146" s="8" t="str">
        <f>IF(A146="","",AVERAGE(Данные!G146:R146))</f>
        <v/>
      </c>
      <c r="M146" s="8" t="str">
        <f>IF(A146="","",_xludf.STDEV.P(Данные!G146:R146))</f>
        <v/>
      </c>
      <c r="N146" s="8" t="str">
        <f t="shared" si="31"/>
        <v/>
      </c>
      <c r="O146" s="11" t="str">
        <f>IF(A146="","",COUNTIF(Данные!G146:R146,"&gt;0"))</f>
        <v/>
      </c>
      <c r="P146" s="2" t="str">
        <f>IF(A146="","",IF(O146&lt;Настройки!$B$8,"Недостаточно данных",IF(N146&lt;=Настройки!$B$6,"X",IF(N146&lt;=Настройки!$B$7,"Y","Z"))))</f>
        <v/>
      </c>
      <c r="Q146" s="2" t="str">
        <f t="shared" si="32"/>
        <v/>
      </c>
      <c r="R146" s="2" t="str">
        <f t="shared" si="33"/>
        <v/>
      </c>
      <c r="S146" s="5" t="str">
        <f t="shared" si="34"/>
        <v/>
      </c>
      <c r="T146" s="2"/>
      <c r="U146" s="2"/>
      <c r="V146" s="2"/>
      <c r="W146" s="2"/>
      <c r="X146" s="2"/>
      <c r="Y146" s="2"/>
      <c r="Z146" s="2"/>
    </row>
    <row r="147" spans="1:26">
      <c r="A147" s="2" t="str">
        <f>IF(Данные!A147="","",Данные!A147)</f>
        <v/>
      </c>
      <c r="B147" s="2" t="str">
        <f>IF(Данные!A147="","",Данные!B147)</f>
        <v/>
      </c>
      <c r="C147" s="2" t="str">
        <f>IF(Данные!A147="","",Данные!C147)</f>
        <v/>
      </c>
      <c r="D147" s="2" t="str">
        <f>IF(Данные!A147="","",Данные!D147)</f>
        <v/>
      </c>
      <c r="E147" s="2" t="str">
        <f>IF(Данные!A147="","",Данные!E147)</f>
        <v/>
      </c>
      <c r="F147" s="8" t="str">
        <f>IF(Данные!A147="","",Данные!F147)</f>
        <v/>
      </c>
      <c r="G147" s="8" t="str">
        <f>IF(A147="","",SUM(Данные!G147:R147))</f>
        <v/>
      </c>
      <c r="H147" s="8" t="str">
        <f t="shared" si="28"/>
        <v/>
      </c>
      <c r="I147" s="12" t="str">
        <f t="shared" si="29"/>
        <v/>
      </c>
      <c r="J147" s="12" t="str">
        <f t="shared" si="30"/>
        <v/>
      </c>
      <c r="K147" s="2" t="str">
        <f>IF(A147="","",IF(J147&lt;=Настройки!$B$4,"A",IF(J147&lt;=Настройки!$B$5,"B","C")))</f>
        <v/>
      </c>
      <c r="L147" s="8" t="str">
        <f>IF(A147="","",AVERAGE(Данные!G147:R147))</f>
        <v/>
      </c>
      <c r="M147" s="8" t="str">
        <f>IF(A147="","",_xludf.STDEV.P(Данные!G147:R147))</f>
        <v/>
      </c>
      <c r="N147" s="8" t="str">
        <f t="shared" si="31"/>
        <v/>
      </c>
      <c r="O147" s="11" t="str">
        <f>IF(A147="","",COUNTIF(Данные!G147:R147,"&gt;0"))</f>
        <v/>
      </c>
      <c r="P147" s="2" t="str">
        <f>IF(A147="","",IF(O147&lt;Настройки!$B$8,"Недостаточно данных",IF(N147&lt;=Настройки!$B$6,"X",IF(N147&lt;=Настройки!$B$7,"Y","Z"))))</f>
        <v/>
      </c>
      <c r="Q147" s="2" t="str">
        <f t="shared" si="32"/>
        <v/>
      </c>
      <c r="R147" s="2" t="str">
        <f t="shared" si="33"/>
        <v/>
      </c>
      <c r="S147" s="5" t="str">
        <f t="shared" si="34"/>
        <v/>
      </c>
      <c r="T147" s="2"/>
      <c r="U147" s="2"/>
      <c r="V147" s="2"/>
      <c r="W147" s="2"/>
      <c r="X147" s="2"/>
      <c r="Y147" s="2"/>
      <c r="Z147" s="2"/>
    </row>
    <row r="148" spans="1:26">
      <c r="A148" s="2" t="str">
        <f>IF(Данные!A148="","",Данные!A148)</f>
        <v/>
      </c>
      <c r="B148" s="2" t="str">
        <f>IF(Данные!A148="","",Данные!B148)</f>
        <v/>
      </c>
      <c r="C148" s="2" t="str">
        <f>IF(Данные!A148="","",Данные!C148)</f>
        <v/>
      </c>
      <c r="D148" s="2" t="str">
        <f>IF(Данные!A148="","",Данные!D148)</f>
        <v/>
      </c>
      <c r="E148" s="2" t="str">
        <f>IF(Данные!A148="","",Данные!E148)</f>
        <v/>
      </c>
      <c r="F148" s="8" t="str">
        <f>IF(Данные!A148="","",Данные!F148)</f>
        <v/>
      </c>
      <c r="G148" s="8" t="str">
        <f>IF(A148="","",SUM(Данные!G148:R148))</f>
        <v/>
      </c>
      <c r="H148" s="8" t="str">
        <f t="shared" si="28"/>
        <v/>
      </c>
      <c r="I148" s="12" t="str">
        <f t="shared" si="29"/>
        <v/>
      </c>
      <c r="J148" s="12" t="str">
        <f t="shared" si="30"/>
        <v/>
      </c>
      <c r="K148" s="2" t="str">
        <f>IF(A148="","",IF(J148&lt;=Настройки!$B$4,"A",IF(J148&lt;=Настройки!$B$5,"B","C")))</f>
        <v/>
      </c>
      <c r="L148" s="8" t="str">
        <f>IF(A148="","",AVERAGE(Данные!G148:R148))</f>
        <v/>
      </c>
      <c r="M148" s="8" t="str">
        <f>IF(A148="","",_xludf.STDEV.P(Данные!G148:R148))</f>
        <v/>
      </c>
      <c r="N148" s="8" t="str">
        <f t="shared" si="31"/>
        <v/>
      </c>
      <c r="O148" s="11" t="str">
        <f>IF(A148="","",COUNTIF(Данные!G148:R148,"&gt;0"))</f>
        <v/>
      </c>
      <c r="P148" s="2" t="str">
        <f>IF(A148="","",IF(O148&lt;Настройки!$B$8,"Недостаточно данных",IF(N148&lt;=Настройки!$B$6,"X",IF(N148&lt;=Настройки!$B$7,"Y","Z"))))</f>
        <v/>
      </c>
      <c r="Q148" s="2" t="str">
        <f t="shared" si="32"/>
        <v/>
      </c>
      <c r="R148" s="2" t="str">
        <f t="shared" si="33"/>
        <v/>
      </c>
      <c r="S148" s="5" t="str">
        <f t="shared" si="34"/>
        <v/>
      </c>
      <c r="T148" s="2"/>
      <c r="U148" s="2"/>
      <c r="V148" s="2"/>
      <c r="W148" s="2"/>
      <c r="X148" s="2"/>
      <c r="Y148" s="2"/>
      <c r="Z148" s="2"/>
    </row>
    <row r="149" spans="1:26">
      <c r="A149" s="2" t="str">
        <f>IF(Данные!A149="","",Данные!A149)</f>
        <v/>
      </c>
      <c r="B149" s="2" t="str">
        <f>IF(Данные!A149="","",Данные!B149)</f>
        <v/>
      </c>
      <c r="C149" s="2" t="str">
        <f>IF(Данные!A149="","",Данные!C149)</f>
        <v/>
      </c>
      <c r="D149" s="2" t="str">
        <f>IF(Данные!A149="","",Данные!D149)</f>
        <v/>
      </c>
      <c r="E149" s="2" t="str">
        <f>IF(Данные!A149="","",Данные!E149)</f>
        <v/>
      </c>
      <c r="F149" s="8" t="str">
        <f>IF(Данные!A149="","",Данные!F149)</f>
        <v/>
      </c>
      <c r="G149" s="8" t="str">
        <f>IF(A149="","",SUM(Данные!G149:R149))</f>
        <v/>
      </c>
      <c r="H149" s="8" t="str">
        <f t="shared" ref="H149:H180" si="35">IF(A149="","",F149*G149)</f>
        <v/>
      </c>
      <c r="I149" s="12" t="str">
        <f t="shared" ref="I149:I180" si="36">IF(A149="","",IFERROR(H149/SUM($H$2:$H$201),0))</f>
        <v/>
      </c>
      <c r="J149" s="12" t="str">
        <f t="shared" ref="J149:J180" si="37">IF(A149="","",SUMIFS($I$2:$I$201,$H$2:$H$201,"&gt;"&amp;H149)+SUMIFS($I$2:$I$201,$H$2:$H$201,H149,$A$2:$A$201,"&lt;="&amp;A149))</f>
        <v/>
      </c>
      <c r="K149" s="2" t="str">
        <f>IF(A149="","",IF(J149&lt;=Настройки!$B$4,"A",IF(J149&lt;=Настройки!$B$5,"B","C")))</f>
        <v/>
      </c>
      <c r="L149" s="8" t="str">
        <f>IF(A149="","",AVERAGE(Данные!G149:R149))</f>
        <v/>
      </c>
      <c r="M149" s="8" t="str">
        <f>IF(A149="","",_xludf.STDEV.P(Данные!G149:R149))</f>
        <v/>
      </c>
      <c r="N149" s="8" t="str">
        <f t="shared" ref="N149:N180" si="38">IF(A149="","",IFERROR(M149/L149,0))</f>
        <v/>
      </c>
      <c r="O149" s="11" t="str">
        <f>IF(A149="","",COUNTIF(Данные!G149:R149,"&gt;0"))</f>
        <v/>
      </c>
      <c r="P149" s="2" t="str">
        <f>IF(A149="","",IF(O149&lt;Настройки!$B$8,"Недостаточно данных",IF(N149&lt;=Настройки!$B$6,"X",IF(N149&lt;=Настройки!$B$7,"Y","Z"))))</f>
        <v/>
      </c>
      <c r="Q149" s="2" t="str">
        <f t="shared" ref="Q149:Q180" si="39">IF(A149="","",IF(P149="Недостаточно данных","Нет данных",K149&amp;P149))</f>
        <v/>
      </c>
      <c r="R149" s="2" t="str">
        <f t="shared" ref="R149:R180" si="40">IF(A149="","",IF(OR(Q149="AX",Q149="AY",Q149="AZ"),"Высокий",IF(OR(Q149="BX",Q149="BY",Q149="BZ"),"Средний",IF(Q149="Нет данных","Проверить","Низкий"))))</f>
        <v/>
      </c>
      <c r="S149" s="5" t="str">
        <f t="shared" ref="S149:S180" si="41">IF(A149="","",IF(Q149="Нет данных","Недостаточно данных для XYZ: проверьте историю потребления.",IF(Q149="AX","Ключевая стабильная позиция: рамочный контракт, контроль цены, SLA, страховой запас.",IF(Q149="AY","Ключевая позиция с колебаниями: прогноз, календарь потребления, гибкость поставщика.",IF(Q149="AZ","Критическая зона: дорого и нестабильно; разбор причин, альтернативы, запас/резервный поставщик.",IF(Q149="BX","Регулярная позиция: стандартный контракт, периодический пересмотр цены.",IF(Q149="BY","Контроль прогноза и партий; баланс MOQ и запасов.",IF(Q149="BZ","Проверить причины скачков, объединить закупки, управлять вручную.",IF(Q149="CX","Автоматизация/канбан/VMI, минимальный управленческий ресурс.",IF(Q149="CY","Упростить процесс, проверить целесообразность запасов.",IF(Q149="CZ","Хвост: рационализация, замены, разовая закупка, исключение из ассортимента.","Проверить данные")))))))))))</f>
        <v/>
      </c>
      <c r="T149" s="2"/>
      <c r="U149" s="2"/>
      <c r="V149" s="2"/>
      <c r="W149" s="2"/>
      <c r="X149" s="2"/>
      <c r="Y149" s="2"/>
      <c r="Z149" s="2"/>
    </row>
    <row r="150" spans="1:26">
      <c r="A150" s="2" t="str">
        <f>IF(Данные!A150="","",Данные!A150)</f>
        <v/>
      </c>
      <c r="B150" s="2" t="str">
        <f>IF(Данные!A150="","",Данные!B150)</f>
        <v/>
      </c>
      <c r="C150" s="2" t="str">
        <f>IF(Данные!A150="","",Данные!C150)</f>
        <v/>
      </c>
      <c r="D150" s="2" t="str">
        <f>IF(Данные!A150="","",Данные!D150)</f>
        <v/>
      </c>
      <c r="E150" s="2" t="str">
        <f>IF(Данные!A150="","",Данные!E150)</f>
        <v/>
      </c>
      <c r="F150" s="8" t="str">
        <f>IF(Данные!A150="","",Данные!F150)</f>
        <v/>
      </c>
      <c r="G150" s="8" t="str">
        <f>IF(A150="","",SUM(Данные!G150:R150))</f>
        <v/>
      </c>
      <c r="H150" s="8" t="str">
        <f t="shared" si="35"/>
        <v/>
      </c>
      <c r="I150" s="12" t="str">
        <f t="shared" si="36"/>
        <v/>
      </c>
      <c r="J150" s="12" t="str">
        <f t="shared" si="37"/>
        <v/>
      </c>
      <c r="K150" s="2" t="str">
        <f>IF(A150="","",IF(J150&lt;=Настройки!$B$4,"A",IF(J150&lt;=Настройки!$B$5,"B","C")))</f>
        <v/>
      </c>
      <c r="L150" s="8" t="str">
        <f>IF(A150="","",AVERAGE(Данные!G150:R150))</f>
        <v/>
      </c>
      <c r="M150" s="8" t="str">
        <f>IF(A150="","",_xludf.STDEV.P(Данные!G150:R150))</f>
        <v/>
      </c>
      <c r="N150" s="8" t="str">
        <f t="shared" si="38"/>
        <v/>
      </c>
      <c r="O150" s="11" t="str">
        <f>IF(A150="","",COUNTIF(Данные!G150:R150,"&gt;0"))</f>
        <v/>
      </c>
      <c r="P150" s="2" t="str">
        <f>IF(A150="","",IF(O150&lt;Настройки!$B$8,"Недостаточно данных",IF(N150&lt;=Настройки!$B$6,"X",IF(N150&lt;=Настройки!$B$7,"Y","Z"))))</f>
        <v/>
      </c>
      <c r="Q150" s="2" t="str">
        <f t="shared" si="39"/>
        <v/>
      </c>
      <c r="R150" s="2" t="str">
        <f t="shared" si="40"/>
        <v/>
      </c>
      <c r="S150" s="5" t="str">
        <f t="shared" si="41"/>
        <v/>
      </c>
      <c r="T150" s="2"/>
      <c r="U150" s="2"/>
      <c r="V150" s="2"/>
      <c r="W150" s="2"/>
      <c r="X150" s="2"/>
      <c r="Y150" s="2"/>
      <c r="Z150" s="2"/>
    </row>
    <row r="151" spans="1:26">
      <c r="A151" s="2" t="str">
        <f>IF(Данные!A151="","",Данные!A151)</f>
        <v/>
      </c>
      <c r="B151" s="2" t="str">
        <f>IF(Данные!A151="","",Данные!B151)</f>
        <v/>
      </c>
      <c r="C151" s="2" t="str">
        <f>IF(Данные!A151="","",Данные!C151)</f>
        <v/>
      </c>
      <c r="D151" s="2" t="str">
        <f>IF(Данные!A151="","",Данные!D151)</f>
        <v/>
      </c>
      <c r="E151" s="2" t="str">
        <f>IF(Данные!A151="","",Данные!E151)</f>
        <v/>
      </c>
      <c r="F151" s="8" t="str">
        <f>IF(Данные!A151="","",Данные!F151)</f>
        <v/>
      </c>
      <c r="G151" s="8" t="str">
        <f>IF(A151="","",SUM(Данные!G151:R151))</f>
        <v/>
      </c>
      <c r="H151" s="8" t="str">
        <f t="shared" si="35"/>
        <v/>
      </c>
      <c r="I151" s="12" t="str">
        <f t="shared" si="36"/>
        <v/>
      </c>
      <c r="J151" s="12" t="str">
        <f t="shared" si="37"/>
        <v/>
      </c>
      <c r="K151" s="2" t="str">
        <f>IF(A151="","",IF(J151&lt;=Настройки!$B$4,"A",IF(J151&lt;=Настройки!$B$5,"B","C")))</f>
        <v/>
      </c>
      <c r="L151" s="8" t="str">
        <f>IF(A151="","",AVERAGE(Данные!G151:R151))</f>
        <v/>
      </c>
      <c r="M151" s="8" t="str">
        <f>IF(A151="","",_xludf.STDEV.P(Данные!G151:R151))</f>
        <v/>
      </c>
      <c r="N151" s="8" t="str">
        <f t="shared" si="38"/>
        <v/>
      </c>
      <c r="O151" s="11" t="str">
        <f>IF(A151="","",COUNTIF(Данные!G151:R151,"&gt;0"))</f>
        <v/>
      </c>
      <c r="P151" s="2" t="str">
        <f>IF(A151="","",IF(O151&lt;Настройки!$B$8,"Недостаточно данных",IF(N151&lt;=Настройки!$B$6,"X",IF(N151&lt;=Настройки!$B$7,"Y","Z"))))</f>
        <v/>
      </c>
      <c r="Q151" s="2" t="str">
        <f t="shared" si="39"/>
        <v/>
      </c>
      <c r="R151" s="2" t="str">
        <f t="shared" si="40"/>
        <v/>
      </c>
      <c r="S151" s="5" t="str">
        <f t="shared" si="41"/>
        <v/>
      </c>
      <c r="T151" s="2"/>
      <c r="U151" s="2"/>
      <c r="V151" s="2"/>
      <c r="W151" s="2"/>
      <c r="X151" s="2"/>
      <c r="Y151" s="2"/>
      <c r="Z151" s="2"/>
    </row>
    <row r="152" spans="1:26">
      <c r="A152" s="2" t="str">
        <f>IF(Данные!A152="","",Данные!A152)</f>
        <v/>
      </c>
      <c r="B152" s="2" t="str">
        <f>IF(Данные!A152="","",Данные!B152)</f>
        <v/>
      </c>
      <c r="C152" s="2" t="str">
        <f>IF(Данные!A152="","",Данные!C152)</f>
        <v/>
      </c>
      <c r="D152" s="2" t="str">
        <f>IF(Данные!A152="","",Данные!D152)</f>
        <v/>
      </c>
      <c r="E152" s="2" t="str">
        <f>IF(Данные!A152="","",Данные!E152)</f>
        <v/>
      </c>
      <c r="F152" s="8" t="str">
        <f>IF(Данные!A152="","",Данные!F152)</f>
        <v/>
      </c>
      <c r="G152" s="8" t="str">
        <f>IF(A152="","",SUM(Данные!G152:R152))</f>
        <v/>
      </c>
      <c r="H152" s="8" t="str">
        <f t="shared" si="35"/>
        <v/>
      </c>
      <c r="I152" s="12" t="str">
        <f t="shared" si="36"/>
        <v/>
      </c>
      <c r="J152" s="12" t="str">
        <f t="shared" si="37"/>
        <v/>
      </c>
      <c r="K152" s="2" t="str">
        <f>IF(A152="","",IF(J152&lt;=Настройки!$B$4,"A",IF(J152&lt;=Настройки!$B$5,"B","C")))</f>
        <v/>
      </c>
      <c r="L152" s="8" t="str">
        <f>IF(A152="","",AVERAGE(Данные!G152:R152))</f>
        <v/>
      </c>
      <c r="M152" s="8" t="str">
        <f>IF(A152="","",_xludf.STDEV.P(Данные!G152:R152))</f>
        <v/>
      </c>
      <c r="N152" s="8" t="str">
        <f t="shared" si="38"/>
        <v/>
      </c>
      <c r="O152" s="11" t="str">
        <f>IF(A152="","",COUNTIF(Данные!G152:R152,"&gt;0"))</f>
        <v/>
      </c>
      <c r="P152" s="2" t="str">
        <f>IF(A152="","",IF(O152&lt;Настройки!$B$8,"Недостаточно данных",IF(N152&lt;=Настройки!$B$6,"X",IF(N152&lt;=Настройки!$B$7,"Y","Z"))))</f>
        <v/>
      </c>
      <c r="Q152" s="2" t="str">
        <f t="shared" si="39"/>
        <v/>
      </c>
      <c r="R152" s="2" t="str">
        <f t="shared" si="40"/>
        <v/>
      </c>
      <c r="S152" s="5" t="str">
        <f t="shared" si="41"/>
        <v/>
      </c>
      <c r="T152" s="2"/>
      <c r="U152" s="2"/>
      <c r="V152" s="2"/>
      <c r="W152" s="2"/>
      <c r="X152" s="2"/>
      <c r="Y152" s="2"/>
      <c r="Z152" s="2"/>
    </row>
    <row r="153" spans="1:26">
      <c r="A153" s="2" t="str">
        <f>IF(Данные!A153="","",Данные!A153)</f>
        <v/>
      </c>
      <c r="B153" s="2" t="str">
        <f>IF(Данные!A153="","",Данные!B153)</f>
        <v/>
      </c>
      <c r="C153" s="2" t="str">
        <f>IF(Данные!A153="","",Данные!C153)</f>
        <v/>
      </c>
      <c r="D153" s="2" t="str">
        <f>IF(Данные!A153="","",Данные!D153)</f>
        <v/>
      </c>
      <c r="E153" s="2" t="str">
        <f>IF(Данные!A153="","",Данные!E153)</f>
        <v/>
      </c>
      <c r="F153" s="8" t="str">
        <f>IF(Данные!A153="","",Данные!F153)</f>
        <v/>
      </c>
      <c r="G153" s="8" t="str">
        <f>IF(A153="","",SUM(Данные!G153:R153))</f>
        <v/>
      </c>
      <c r="H153" s="8" t="str">
        <f t="shared" si="35"/>
        <v/>
      </c>
      <c r="I153" s="12" t="str">
        <f t="shared" si="36"/>
        <v/>
      </c>
      <c r="J153" s="12" t="str">
        <f t="shared" si="37"/>
        <v/>
      </c>
      <c r="K153" s="2" t="str">
        <f>IF(A153="","",IF(J153&lt;=Настройки!$B$4,"A",IF(J153&lt;=Настройки!$B$5,"B","C")))</f>
        <v/>
      </c>
      <c r="L153" s="8" t="str">
        <f>IF(A153="","",AVERAGE(Данные!G153:R153))</f>
        <v/>
      </c>
      <c r="M153" s="8" t="str">
        <f>IF(A153="","",_xludf.STDEV.P(Данные!G153:R153))</f>
        <v/>
      </c>
      <c r="N153" s="8" t="str">
        <f t="shared" si="38"/>
        <v/>
      </c>
      <c r="O153" s="11" t="str">
        <f>IF(A153="","",COUNTIF(Данные!G153:R153,"&gt;0"))</f>
        <v/>
      </c>
      <c r="P153" s="2" t="str">
        <f>IF(A153="","",IF(O153&lt;Настройки!$B$8,"Недостаточно данных",IF(N153&lt;=Настройки!$B$6,"X",IF(N153&lt;=Настройки!$B$7,"Y","Z"))))</f>
        <v/>
      </c>
      <c r="Q153" s="2" t="str">
        <f t="shared" si="39"/>
        <v/>
      </c>
      <c r="R153" s="2" t="str">
        <f t="shared" si="40"/>
        <v/>
      </c>
      <c r="S153" s="5" t="str">
        <f t="shared" si="41"/>
        <v/>
      </c>
      <c r="T153" s="2"/>
      <c r="U153" s="2"/>
      <c r="V153" s="2"/>
      <c r="W153" s="2"/>
      <c r="X153" s="2"/>
      <c r="Y153" s="2"/>
      <c r="Z153" s="2"/>
    </row>
    <row r="154" spans="1:26">
      <c r="A154" s="2" t="str">
        <f>IF(Данные!A154="","",Данные!A154)</f>
        <v/>
      </c>
      <c r="B154" s="2" t="str">
        <f>IF(Данные!A154="","",Данные!B154)</f>
        <v/>
      </c>
      <c r="C154" s="2" t="str">
        <f>IF(Данные!A154="","",Данные!C154)</f>
        <v/>
      </c>
      <c r="D154" s="2" t="str">
        <f>IF(Данные!A154="","",Данные!D154)</f>
        <v/>
      </c>
      <c r="E154" s="2" t="str">
        <f>IF(Данные!A154="","",Данные!E154)</f>
        <v/>
      </c>
      <c r="F154" s="8" t="str">
        <f>IF(Данные!A154="","",Данные!F154)</f>
        <v/>
      </c>
      <c r="G154" s="8" t="str">
        <f>IF(A154="","",SUM(Данные!G154:R154))</f>
        <v/>
      </c>
      <c r="H154" s="8" t="str">
        <f t="shared" si="35"/>
        <v/>
      </c>
      <c r="I154" s="12" t="str">
        <f t="shared" si="36"/>
        <v/>
      </c>
      <c r="J154" s="12" t="str">
        <f t="shared" si="37"/>
        <v/>
      </c>
      <c r="K154" s="2" t="str">
        <f>IF(A154="","",IF(J154&lt;=Настройки!$B$4,"A",IF(J154&lt;=Настройки!$B$5,"B","C")))</f>
        <v/>
      </c>
      <c r="L154" s="8" t="str">
        <f>IF(A154="","",AVERAGE(Данные!G154:R154))</f>
        <v/>
      </c>
      <c r="M154" s="8" t="str">
        <f>IF(A154="","",_xludf.STDEV.P(Данные!G154:R154))</f>
        <v/>
      </c>
      <c r="N154" s="8" t="str">
        <f t="shared" si="38"/>
        <v/>
      </c>
      <c r="O154" s="11" t="str">
        <f>IF(A154="","",COUNTIF(Данные!G154:R154,"&gt;0"))</f>
        <v/>
      </c>
      <c r="P154" s="2" t="str">
        <f>IF(A154="","",IF(O154&lt;Настройки!$B$8,"Недостаточно данных",IF(N154&lt;=Настройки!$B$6,"X",IF(N154&lt;=Настройки!$B$7,"Y","Z"))))</f>
        <v/>
      </c>
      <c r="Q154" s="2" t="str">
        <f t="shared" si="39"/>
        <v/>
      </c>
      <c r="R154" s="2" t="str">
        <f t="shared" si="40"/>
        <v/>
      </c>
      <c r="S154" s="5" t="str">
        <f t="shared" si="41"/>
        <v/>
      </c>
      <c r="T154" s="2"/>
      <c r="U154" s="2"/>
      <c r="V154" s="2"/>
      <c r="W154" s="2"/>
      <c r="X154" s="2"/>
      <c r="Y154" s="2"/>
      <c r="Z154" s="2"/>
    </row>
    <row r="155" spans="1:26">
      <c r="A155" s="2" t="str">
        <f>IF(Данные!A155="","",Данные!A155)</f>
        <v/>
      </c>
      <c r="B155" s="2" t="str">
        <f>IF(Данные!A155="","",Данные!B155)</f>
        <v/>
      </c>
      <c r="C155" s="2" t="str">
        <f>IF(Данные!A155="","",Данные!C155)</f>
        <v/>
      </c>
      <c r="D155" s="2" t="str">
        <f>IF(Данные!A155="","",Данные!D155)</f>
        <v/>
      </c>
      <c r="E155" s="2" t="str">
        <f>IF(Данные!A155="","",Данные!E155)</f>
        <v/>
      </c>
      <c r="F155" s="8" t="str">
        <f>IF(Данные!A155="","",Данные!F155)</f>
        <v/>
      </c>
      <c r="G155" s="8" t="str">
        <f>IF(A155="","",SUM(Данные!G155:R155))</f>
        <v/>
      </c>
      <c r="H155" s="8" t="str">
        <f t="shared" si="35"/>
        <v/>
      </c>
      <c r="I155" s="12" t="str">
        <f t="shared" si="36"/>
        <v/>
      </c>
      <c r="J155" s="12" t="str">
        <f t="shared" si="37"/>
        <v/>
      </c>
      <c r="K155" s="2" t="str">
        <f>IF(A155="","",IF(J155&lt;=Настройки!$B$4,"A",IF(J155&lt;=Настройки!$B$5,"B","C")))</f>
        <v/>
      </c>
      <c r="L155" s="8" t="str">
        <f>IF(A155="","",AVERAGE(Данные!G155:R155))</f>
        <v/>
      </c>
      <c r="M155" s="8" t="str">
        <f>IF(A155="","",_xludf.STDEV.P(Данные!G155:R155))</f>
        <v/>
      </c>
      <c r="N155" s="8" t="str">
        <f t="shared" si="38"/>
        <v/>
      </c>
      <c r="O155" s="11" t="str">
        <f>IF(A155="","",COUNTIF(Данные!G155:R155,"&gt;0"))</f>
        <v/>
      </c>
      <c r="P155" s="2" t="str">
        <f>IF(A155="","",IF(O155&lt;Настройки!$B$8,"Недостаточно данных",IF(N155&lt;=Настройки!$B$6,"X",IF(N155&lt;=Настройки!$B$7,"Y","Z"))))</f>
        <v/>
      </c>
      <c r="Q155" s="2" t="str">
        <f t="shared" si="39"/>
        <v/>
      </c>
      <c r="R155" s="2" t="str">
        <f t="shared" si="40"/>
        <v/>
      </c>
      <c r="S155" s="5" t="str">
        <f t="shared" si="41"/>
        <v/>
      </c>
      <c r="T155" s="2"/>
      <c r="U155" s="2"/>
      <c r="V155" s="2"/>
      <c r="W155" s="2"/>
      <c r="X155" s="2"/>
      <c r="Y155" s="2"/>
      <c r="Z155" s="2"/>
    </row>
    <row r="156" spans="1:26">
      <c r="A156" s="2" t="str">
        <f>IF(Данные!A156="","",Данные!A156)</f>
        <v/>
      </c>
      <c r="B156" s="2" t="str">
        <f>IF(Данные!A156="","",Данные!B156)</f>
        <v/>
      </c>
      <c r="C156" s="2" t="str">
        <f>IF(Данные!A156="","",Данные!C156)</f>
        <v/>
      </c>
      <c r="D156" s="2" t="str">
        <f>IF(Данные!A156="","",Данные!D156)</f>
        <v/>
      </c>
      <c r="E156" s="2" t="str">
        <f>IF(Данные!A156="","",Данные!E156)</f>
        <v/>
      </c>
      <c r="F156" s="8" t="str">
        <f>IF(Данные!A156="","",Данные!F156)</f>
        <v/>
      </c>
      <c r="G156" s="8" t="str">
        <f>IF(A156="","",SUM(Данные!G156:R156))</f>
        <v/>
      </c>
      <c r="H156" s="8" t="str">
        <f t="shared" si="35"/>
        <v/>
      </c>
      <c r="I156" s="12" t="str">
        <f t="shared" si="36"/>
        <v/>
      </c>
      <c r="J156" s="12" t="str">
        <f t="shared" si="37"/>
        <v/>
      </c>
      <c r="K156" s="2" t="str">
        <f>IF(A156="","",IF(J156&lt;=Настройки!$B$4,"A",IF(J156&lt;=Настройки!$B$5,"B","C")))</f>
        <v/>
      </c>
      <c r="L156" s="8" t="str">
        <f>IF(A156="","",AVERAGE(Данные!G156:R156))</f>
        <v/>
      </c>
      <c r="M156" s="8" t="str">
        <f>IF(A156="","",_xludf.STDEV.P(Данные!G156:R156))</f>
        <v/>
      </c>
      <c r="N156" s="8" t="str">
        <f t="shared" si="38"/>
        <v/>
      </c>
      <c r="O156" s="11" t="str">
        <f>IF(A156="","",COUNTIF(Данные!G156:R156,"&gt;0"))</f>
        <v/>
      </c>
      <c r="P156" s="2" t="str">
        <f>IF(A156="","",IF(O156&lt;Настройки!$B$8,"Недостаточно данных",IF(N156&lt;=Настройки!$B$6,"X",IF(N156&lt;=Настройки!$B$7,"Y","Z"))))</f>
        <v/>
      </c>
      <c r="Q156" s="2" t="str">
        <f t="shared" si="39"/>
        <v/>
      </c>
      <c r="R156" s="2" t="str">
        <f t="shared" si="40"/>
        <v/>
      </c>
      <c r="S156" s="5" t="str">
        <f t="shared" si="41"/>
        <v/>
      </c>
      <c r="T156" s="2"/>
      <c r="U156" s="2"/>
      <c r="V156" s="2"/>
      <c r="W156" s="2"/>
      <c r="X156" s="2"/>
      <c r="Y156" s="2"/>
      <c r="Z156" s="2"/>
    </row>
    <row r="157" spans="1:26">
      <c r="A157" s="2" t="str">
        <f>IF(Данные!A157="","",Данные!A157)</f>
        <v/>
      </c>
      <c r="B157" s="2" t="str">
        <f>IF(Данные!A157="","",Данные!B157)</f>
        <v/>
      </c>
      <c r="C157" s="2" t="str">
        <f>IF(Данные!A157="","",Данные!C157)</f>
        <v/>
      </c>
      <c r="D157" s="2" t="str">
        <f>IF(Данные!A157="","",Данные!D157)</f>
        <v/>
      </c>
      <c r="E157" s="2" t="str">
        <f>IF(Данные!A157="","",Данные!E157)</f>
        <v/>
      </c>
      <c r="F157" s="8" t="str">
        <f>IF(Данные!A157="","",Данные!F157)</f>
        <v/>
      </c>
      <c r="G157" s="8" t="str">
        <f>IF(A157="","",SUM(Данные!G157:R157))</f>
        <v/>
      </c>
      <c r="H157" s="8" t="str">
        <f t="shared" si="35"/>
        <v/>
      </c>
      <c r="I157" s="12" t="str">
        <f t="shared" si="36"/>
        <v/>
      </c>
      <c r="J157" s="12" t="str">
        <f t="shared" si="37"/>
        <v/>
      </c>
      <c r="K157" s="2" t="str">
        <f>IF(A157="","",IF(J157&lt;=Настройки!$B$4,"A",IF(J157&lt;=Настройки!$B$5,"B","C")))</f>
        <v/>
      </c>
      <c r="L157" s="8" t="str">
        <f>IF(A157="","",AVERAGE(Данные!G157:R157))</f>
        <v/>
      </c>
      <c r="M157" s="8" t="str">
        <f>IF(A157="","",_xludf.STDEV.P(Данные!G157:R157))</f>
        <v/>
      </c>
      <c r="N157" s="8" t="str">
        <f t="shared" si="38"/>
        <v/>
      </c>
      <c r="O157" s="11" t="str">
        <f>IF(A157="","",COUNTIF(Данные!G157:R157,"&gt;0"))</f>
        <v/>
      </c>
      <c r="P157" s="2" t="str">
        <f>IF(A157="","",IF(O157&lt;Настройки!$B$8,"Недостаточно данных",IF(N157&lt;=Настройки!$B$6,"X",IF(N157&lt;=Настройки!$B$7,"Y","Z"))))</f>
        <v/>
      </c>
      <c r="Q157" s="2" t="str">
        <f t="shared" si="39"/>
        <v/>
      </c>
      <c r="R157" s="2" t="str">
        <f t="shared" si="40"/>
        <v/>
      </c>
      <c r="S157" s="5" t="str">
        <f t="shared" si="41"/>
        <v/>
      </c>
      <c r="T157" s="2"/>
      <c r="U157" s="2"/>
      <c r="V157" s="2"/>
      <c r="W157" s="2"/>
      <c r="X157" s="2"/>
      <c r="Y157" s="2"/>
      <c r="Z157" s="2"/>
    </row>
    <row r="158" spans="1:26">
      <c r="A158" s="2" t="str">
        <f>IF(Данные!A158="","",Данные!A158)</f>
        <v/>
      </c>
      <c r="B158" s="2" t="str">
        <f>IF(Данные!A158="","",Данные!B158)</f>
        <v/>
      </c>
      <c r="C158" s="2" t="str">
        <f>IF(Данные!A158="","",Данные!C158)</f>
        <v/>
      </c>
      <c r="D158" s="2" t="str">
        <f>IF(Данные!A158="","",Данные!D158)</f>
        <v/>
      </c>
      <c r="E158" s="2" t="str">
        <f>IF(Данные!A158="","",Данные!E158)</f>
        <v/>
      </c>
      <c r="F158" s="8" t="str">
        <f>IF(Данные!A158="","",Данные!F158)</f>
        <v/>
      </c>
      <c r="G158" s="8" t="str">
        <f>IF(A158="","",SUM(Данные!G158:R158))</f>
        <v/>
      </c>
      <c r="H158" s="8" t="str">
        <f t="shared" si="35"/>
        <v/>
      </c>
      <c r="I158" s="12" t="str">
        <f t="shared" si="36"/>
        <v/>
      </c>
      <c r="J158" s="12" t="str">
        <f t="shared" si="37"/>
        <v/>
      </c>
      <c r="K158" s="2" t="str">
        <f>IF(A158="","",IF(J158&lt;=Настройки!$B$4,"A",IF(J158&lt;=Настройки!$B$5,"B","C")))</f>
        <v/>
      </c>
      <c r="L158" s="8" t="str">
        <f>IF(A158="","",AVERAGE(Данные!G158:R158))</f>
        <v/>
      </c>
      <c r="M158" s="8" t="str">
        <f>IF(A158="","",_xludf.STDEV.P(Данные!G158:R158))</f>
        <v/>
      </c>
      <c r="N158" s="8" t="str">
        <f t="shared" si="38"/>
        <v/>
      </c>
      <c r="O158" s="11" t="str">
        <f>IF(A158="","",COUNTIF(Данные!G158:R158,"&gt;0"))</f>
        <v/>
      </c>
      <c r="P158" s="2" t="str">
        <f>IF(A158="","",IF(O158&lt;Настройки!$B$8,"Недостаточно данных",IF(N158&lt;=Настройки!$B$6,"X",IF(N158&lt;=Настройки!$B$7,"Y","Z"))))</f>
        <v/>
      </c>
      <c r="Q158" s="2" t="str">
        <f t="shared" si="39"/>
        <v/>
      </c>
      <c r="R158" s="2" t="str">
        <f t="shared" si="40"/>
        <v/>
      </c>
      <c r="S158" s="5" t="str">
        <f t="shared" si="41"/>
        <v/>
      </c>
      <c r="T158" s="2"/>
      <c r="U158" s="2"/>
      <c r="V158" s="2"/>
      <c r="W158" s="2"/>
      <c r="X158" s="2"/>
      <c r="Y158" s="2"/>
      <c r="Z158" s="2"/>
    </row>
    <row r="159" spans="1:26">
      <c r="A159" s="2" t="str">
        <f>IF(Данные!A159="","",Данные!A159)</f>
        <v/>
      </c>
      <c r="B159" s="2" t="str">
        <f>IF(Данные!A159="","",Данные!B159)</f>
        <v/>
      </c>
      <c r="C159" s="2" t="str">
        <f>IF(Данные!A159="","",Данные!C159)</f>
        <v/>
      </c>
      <c r="D159" s="2" t="str">
        <f>IF(Данные!A159="","",Данные!D159)</f>
        <v/>
      </c>
      <c r="E159" s="2" t="str">
        <f>IF(Данные!A159="","",Данные!E159)</f>
        <v/>
      </c>
      <c r="F159" s="8" t="str">
        <f>IF(Данные!A159="","",Данные!F159)</f>
        <v/>
      </c>
      <c r="G159" s="8" t="str">
        <f>IF(A159="","",SUM(Данные!G159:R159))</f>
        <v/>
      </c>
      <c r="H159" s="8" t="str">
        <f t="shared" si="35"/>
        <v/>
      </c>
      <c r="I159" s="12" t="str">
        <f t="shared" si="36"/>
        <v/>
      </c>
      <c r="J159" s="12" t="str">
        <f t="shared" si="37"/>
        <v/>
      </c>
      <c r="K159" s="2" t="str">
        <f>IF(A159="","",IF(J159&lt;=Настройки!$B$4,"A",IF(J159&lt;=Настройки!$B$5,"B","C")))</f>
        <v/>
      </c>
      <c r="L159" s="8" t="str">
        <f>IF(A159="","",AVERAGE(Данные!G159:R159))</f>
        <v/>
      </c>
      <c r="M159" s="8" t="str">
        <f>IF(A159="","",_xludf.STDEV.P(Данные!G159:R159))</f>
        <v/>
      </c>
      <c r="N159" s="8" t="str">
        <f t="shared" si="38"/>
        <v/>
      </c>
      <c r="O159" s="11" t="str">
        <f>IF(A159="","",COUNTIF(Данные!G159:R159,"&gt;0"))</f>
        <v/>
      </c>
      <c r="P159" s="2" t="str">
        <f>IF(A159="","",IF(O159&lt;Настройки!$B$8,"Недостаточно данных",IF(N159&lt;=Настройки!$B$6,"X",IF(N159&lt;=Настройки!$B$7,"Y","Z"))))</f>
        <v/>
      </c>
      <c r="Q159" s="2" t="str">
        <f t="shared" si="39"/>
        <v/>
      </c>
      <c r="R159" s="2" t="str">
        <f t="shared" si="40"/>
        <v/>
      </c>
      <c r="S159" s="5" t="str">
        <f t="shared" si="41"/>
        <v/>
      </c>
      <c r="T159" s="2"/>
      <c r="U159" s="2"/>
      <c r="V159" s="2"/>
      <c r="W159" s="2"/>
      <c r="X159" s="2"/>
      <c r="Y159" s="2"/>
      <c r="Z159" s="2"/>
    </row>
    <row r="160" spans="1:26">
      <c r="A160" s="2" t="str">
        <f>IF(Данные!A160="","",Данные!A160)</f>
        <v/>
      </c>
      <c r="B160" s="2" t="str">
        <f>IF(Данные!A160="","",Данные!B160)</f>
        <v/>
      </c>
      <c r="C160" s="2" t="str">
        <f>IF(Данные!A160="","",Данные!C160)</f>
        <v/>
      </c>
      <c r="D160" s="2" t="str">
        <f>IF(Данные!A160="","",Данные!D160)</f>
        <v/>
      </c>
      <c r="E160" s="2" t="str">
        <f>IF(Данные!A160="","",Данные!E160)</f>
        <v/>
      </c>
      <c r="F160" s="8" t="str">
        <f>IF(Данные!A160="","",Данные!F160)</f>
        <v/>
      </c>
      <c r="G160" s="8" t="str">
        <f>IF(A160="","",SUM(Данные!G160:R160))</f>
        <v/>
      </c>
      <c r="H160" s="8" t="str">
        <f t="shared" si="35"/>
        <v/>
      </c>
      <c r="I160" s="12" t="str">
        <f t="shared" si="36"/>
        <v/>
      </c>
      <c r="J160" s="12" t="str">
        <f t="shared" si="37"/>
        <v/>
      </c>
      <c r="K160" s="2" t="str">
        <f>IF(A160="","",IF(J160&lt;=Настройки!$B$4,"A",IF(J160&lt;=Настройки!$B$5,"B","C")))</f>
        <v/>
      </c>
      <c r="L160" s="8" t="str">
        <f>IF(A160="","",AVERAGE(Данные!G160:R160))</f>
        <v/>
      </c>
      <c r="M160" s="8" t="str">
        <f>IF(A160="","",_xludf.STDEV.P(Данные!G160:R160))</f>
        <v/>
      </c>
      <c r="N160" s="8" t="str">
        <f t="shared" si="38"/>
        <v/>
      </c>
      <c r="O160" s="11" t="str">
        <f>IF(A160="","",COUNTIF(Данные!G160:R160,"&gt;0"))</f>
        <v/>
      </c>
      <c r="P160" s="2" t="str">
        <f>IF(A160="","",IF(O160&lt;Настройки!$B$8,"Недостаточно данных",IF(N160&lt;=Настройки!$B$6,"X",IF(N160&lt;=Настройки!$B$7,"Y","Z"))))</f>
        <v/>
      </c>
      <c r="Q160" s="2" t="str">
        <f t="shared" si="39"/>
        <v/>
      </c>
      <c r="R160" s="2" t="str">
        <f t="shared" si="40"/>
        <v/>
      </c>
      <c r="S160" s="5" t="str">
        <f t="shared" si="41"/>
        <v/>
      </c>
      <c r="T160" s="2"/>
      <c r="U160" s="2"/>
      <c r="V160" s="2"/>
      <c r="W160" s="2"/>
      <c r="X160" s="2"/>
      <c r="Y160" s="2"/>
      <c r="Z160" s="2"/>
    </row>
    <row r="161" spans="1:26">
      <c r="A161" s="2" t="str">
        <f>IF(Данные!A161="","",Данные!A161)</f>
        <v/>
      </c>
      <c r="B161" s="2" t="str">
        <f>IF(Данные!A161="","",Данные!B161)</f>
        <v/>
      </c>
      <c r="C161" s="2" t="str">
        <f>IF(Данные!A161="","",Данные!C161)</f>
        <v/>
      </c>
      <c r="D161" s="2" t="str">
        <f>IF(Данные!A161="","",Данные!D161)</f>
        <v/>
      </c>
      <c r="E161" s="2" t="str">
        <f>IF(Данные!A161="","",Данные!E161)</f>
        <v/>
      </c>
      <c r="F161" s="8" t="str">
        <f>IF(Данные!A161="","",Данные!F161)</f>
        <v/>
      </c>
      <c r="G161" s="8" t="str">
        <f>IF(A161="","",SUM(Данные!G161:R161))</f>
        <v/>
      </c>
      <c r="H161" s="8" t="str">
        <f t="shared" si="35"/>
        <v/>
      </c>
      <c r="I161" s="12" t="str">
        <f t="shared" si="36"/>
        <v/>
      </c>
      <c r="J161" s="12" t="str">
        <f t="shared" si="37"/>
        <v/>
      </c>
      <c r="K161" s="2" t="str">
        <f>IF(A161="","",IF(J161&lt;=Настройки!$B$4,"A",IF(J161&lt;=Настройки!$B$5,"B","C")))</f>
        <v/>
      </c>
      <c r="L161" s="8" t="str">
        <f>IF(A161="","",AVERAGE(Данные!G161:R161))</f>
        <v/>
      </c>
      <c r="M161" s="8" t="str">
        <f>IF(A161="","",_xludf.STDEV.P(Данные!G161:R161))</f>
        <v/>
      </c>
      <c r="N161" s="8" t="str">
        <f t="shared" si="38"/>
        <v/>
      </c>
      <c r="O161" s="11" t="str">
        <f>IF(A161="","",COUNTIF(Данные!G161:R161,"&gt;0"))</f>
        <v/>
      </c>
      <c r="P161" s="2" t="str">
        <f>IF(A161="","",IF(O161&lt;Настройки!$B$8,"Недостаточно данных",IF(N161&lt;=Настройки!$B$6,"X",IF(N161&lt;=Настройки!$B$7,"Y","Z"))))</f>
        <v/>
      </c>
      <c r="Q161" s="2" t="str">
        <f t="shared" si="39"/>
        <v/>
      </c>
      <c r="R161" s="2" t="str">
        <f t="shared" si="40"/>
        <v/>
      </c>
      <c r="S161" s="5" t="str">
        <f t="shared" si="41"/>
        <v/>
      </c>
      <c r="T161" s="2"/>
      <c r="U161" s="2"/>
      <c r="V161" s="2"/>
      <c r="W161" s="2"/>
      <c r="X161" s="2"/>
      <c r="Y161" s="2"/>
      <c r="Z161" s="2"/>
    </row>
    <row r="162" spans="1:26">
      <c r="A162" s="2" t="str">
        <f>IF(Данные!A162="","",Данные!A162)</f>
        <v/>
      </c>
      <c r="B162" s="2" t="str">
        <f>IF(Данные!A162="","",Данные!B162)</f>
        <v/>
      </c>
      <c r="C162" s="2" t="str">
        <f>IF(Данные!A162="","",Данные!C162)</f>
        <v/>
      </c>
      <c r="D162" s="2" t="str">
        <f>IF(Данные!A162="","",Данные!D162)</f>
        <v/>
      </c>
      <c r="E162" s="2" t="str">
        <f>IF(Данные!A162="","",Данные!E162)</f>
        <v/>
      </c>
      <c r="F162" s="8" t="str">
        <f>IF(Данные!A162="","",Данные!F162)</f>
        <v/>
      </c>
      <c r="G162" s="8" t="str">
        <f>IF(A162="","",SUM(Данные!G162:R162))</f>
        <v/>
      </c>
      <c r="H162" s="8" t="str">
        <f t="shared" si="35"/>
        <v/>
      </c>
      <c r="I162" s="12" t="str">
        <f t="shared" si="36"/>
        <v/>
      </c>
      <c r="J162" s="12" t="str">
        <f t="shared" si="37"/>
        <v/>
      </c>
      <c r="K162" s="2" t="str">
        <f>IF(A162="","",IF(J162&lt;=Настройки!$B$4,"A",IF(J162&lt;=Настройки!$B$5,"B","C")))</f>
        <v/>
      </c>
      <c r="L162" s="8" t="str">
        <f>IF(A162="","",AVERAGE(Данные!G162:R162))</f>
        <v/>
      </c>
      <c r="M162" s="8" t="str">
        <f>IF(A162="","",_xludf.STDEV.P(Данные!G162:R162))</f>
        <v/>
      </c>
      <c r="N162" s="8" t="str">
        <f t="shared" si="38"/>
        <v/>
      </c>
      <c r="O162" s="11" t="str">
        <f>IF(A162="","",COUNTIF(Данные!G162:R162,"&gt;0"))</f>
        <v/>
      </c>
      <c r="P162" s="2" t="str">
        <f>IF(A162="","",IF(O162&lt;Настройки!$B$8,"Недостаточно данных",IF(N162&lt;=Настройки!$B$6,"X",IF(N162&lt;=Настройки!$B$7,"Y","Z"))))</f>
        <v/>
      </c>
      <c r="Q162" s="2" t="str">
        <f t="shared" si="39"/>
        <v/>
      </c>
      <c r="R162" s="2" t="str">
        <f t="shared" si="40"/>
        <v/>
      </c>
      <c r="S162" s="5" t="str">
        <f t="shared" si="41"/>
        <v/>
      </c>
      <c r="T162" s="2"/>
      <c r="U162" s="2"/>
      <c r="V162" s="2"/>
      <c r="W162" s="2"/>
      <c r="X162" s="2"/>
      <c r="Y162" s="2"/>
      <c r="Z162" s="2"/>
    </row>
    <row r="163" spans="1:26">
      <c r="A163" s="2" t="str">
        <f>IF(Данные!A163="","",Данные!A163)</f>
        <v/>
      </c>
      <c r="B163" s="2" t="str">
        <f>IF(Данные!A163="","",Данные!B163)</f>
        <v/>
      </c>
      <c r="C163" s="2" t="str">
        <f>IF(Данные!A163="","",Данные!C163)</f>
        <v/>
      </c>
      <c r="D163" s="2" t="str">
        <f>IF(Данные!A163="","",Данные!D163)</f>
        <v/>
      </c>
      <c r="E163" s="2" t="str">
        <f>IF(Данные!A163="","",Данные!E163)</f>
        <v/>
      </c>
      <c r="F163" s="8" t="str">
        <f>IF(Данные!A163="","",Данные!F163)</f>
        <v/>
      </c>
      <c r="G163" s="8" t="str">
        <f>IF(A163="","",SUM(Данные!G163:R163))</f>
        <v/>
      </c>
      <c r="H163" s="8" t="str">
        <f t="shared" si="35"/>
        <v/>
      </c>
      <c r="I163" s="12" t="str">
        <f t="shared" si="36"/>
        <v/>
      </c>
      <c r="J163" s="12" t="str">
        <f t="shared" si="37"/>
        <v/>
      </c>
      <c r="K163" s="2" t="str">
        <f>IF(A163="","",IF(J163&lt;=Настройки!$B$4,"A",IF(J163&lt;=Настройки!$B$5,"B","C")))</f>
        <v/>
      </c>
      <c r="L163" s="8" t="str">
        <f>IF(A163="","",AVERAGE(Данные!G163:R163))</f>
        <v/>
      </c>
      <c r="M163" s="8" t="str">
        <f>IF(A163="","",_xludf.STDEV.P(Данные!G163:R163))</f>
        <v/>
      </c>
      <c r="N163" s="8" t="str">
        <f t="shared" si="38"/>
        <v/>
      </c>
      <c r="O163" s="11" t="str">
        <f>IF(A163="","",COUNTIF(Данные!G163:R163,"&gt;0"))</f>
        <v/>
      </c>
      <c r="P163" s="2" t="str">
        <f>IF(A163="","",IF(O163&lt;Настройки!$B$8,"Недостаточно данных",IF(N163&lt;=Настройки!$B$6,"X",IF(N163&lt;=Настройки!$B$7,"Y","Z"))))</f>
        <v/>
      </c>
      <c r="Q163" s="2" t="str">
        <f t="shared" si="39"/>
        <v/>
      </c>
      <c r="R163" s="2" t="str">
        <f t="shared" si="40"/>
        <v/>
      </c>
      <c r="S163" s="5" t="str">
        <f t="shared" si="41"/>
        <v/>
      </c>
      <c r="T163" s="2"/>
      <c r="U163" s="2"/>
      <c r="V163" s="2"/>
      <c r="W163" s="2"/>
      <c r="X163" s="2"/>
      <c r="Y163" s="2"/>
      <c r="Z163" s="2"/>
    </row>
    <row r="164" spans="1:26">
      <c r="A164" s="2" t="str">
        <f>IF(Данные!A164="","",Данные!A164)</f>
        <v/>
      </c>
      <c r="B164" s="2" t="str">
        <f>IF(Данные!A164="","",Данные!B164)</f>
        <v/>
      </c>
      <c r="C164" s="2" t="str">
        <f>IF(Данные!A164="","",Данные!C164)</f>
        <v/>
      </c>
      <c r="D164" s="2" t="str">
        <f>IF(Данные!A164="","",Данные!D164)</f>
        <v/>
      </c>
      <c r="E164" s="2" t="str">
        <f>IF(Данные!A164="","",Данные!E164)</f>
        <v/>
      </c>
      <c r="F164" s="8" t="str">
        <f>IF(Данные!A164="","",Данные!F164)</f>
        <v/>
      </c>
      <c r="G164" s="8" t="str">
        <f>IF(A164="","",SUM(Данные!G164:R164))</f>
        <v/>
      </c>
      <c r="H164" s="8" t="str">
        <f t="shared" si="35"/>
        <v/>
      </c>
      <c r="I164" s="12" t="str">
        <f t="shared" si="36"/>
        <v/>
      </c>
      <c r="J164" s="12" t="str">
        <f t="shared" si="37"/>
        <v/>
      </c>
      <c r="K164" s="2" t="str">
        <f>IF(A164="","",IF(J164&lt;=Настройки!$B$4,"A",IF(J164&lt;=Настройки!$B$5,"B","C")))</f>
        <v/>
      </c>
      <c r="L164" s="8" t="str">
        <f>IF(A164="","",AVERAGE(Данные!G164:R164))</f>
        <v/>
      </c>
      <c r="M164" s="8" t="str">
        <f>IF(A164="","",_xludf.STDEV.P(Данные!G164:R164))</f>
        <v/>
      </c>
      <c r="N164" s="8" t="str">
        <f t="shared" si="38"/>
        <v/>
      </c>
      <c r="O164" s="11" t="str">
        <f>IF(A164="","",COUNTIF(Данные!G164:R164,"&gt;0"))</f>
        <v/>
      </c>
      <c r="P164" s="2" t="str">
        <f>IF(A164="","",IF(O164&lt;Настройки!$B$8,"Недостаточно данных",IF(N164&lt;=Настройки!$B$6,"X",IF(N164&lt;=Настройки!$B$7,"Y","Z"))))</f>
        <v/>
      </c>
      <c r="Q164" s="2" t="str">
        <f t="shared" si="39"/>
        <v/>
      </c>
      <c r="R164" s="2" t="str">
        <f t="shared" si="40"/>
        <v/>
      </c>
      <c r="S164" s="5" t="str">
        <f t="shared" si="41"/>
        <v/>
      </c>
      <c r="T164" s="2"/>
      <c r="U164" s="2"/>
      <c r="V164" s="2"/>
      <c r="W164" s="2"/>
      <c r="X164" s="2"/>
      <c r="Y164" s="2"/>
      <c r="Z164" s="2"/>
    </row>
    <row r="165" spans="1:26">
      <c r="A165" s="2" t="str">
        <f>IF(Данные!A165="","",Данные!A165)</f>
        <v/>
      </c>
      <c r="B165" s="2" t="str">
        <f>IF(Данные!A165="","",Данные!B165)</f>
        <v/>
      </c>
      <c r="C165" s="2" t="str">
        <f>IF(Данные!A165="","",Данные!C165)</f>
        <v/>
      </c>
      <c r="D165" s="2" t="str">
        <f>IF(Данные!A165="","",Данные!D165)</f>
        <v/>
      </c>
      <c r="E165" s="2" t="str">
        <f>IF(Данные!A165="","",Данные!E165)</f>
        <v/>
      </c>
      <c r="F165" s="8" t="str">
        <f>IF(Данные!A165="","",Данные!F165)</f>
        <v/>
      </c>
      <c r="G165" s="8" t="str">
        <f>IF(A165="","",SUM(Данные!G165:R165))</f>
        <v/>
      </c>
      <c r="H165" s="8" t="str">
        <f t="shared" si="35"/>
        <v/>
      </c>
      <c r="I165" s="12" t="str">
        <f t="shared" si="36"/>
        <v/>
      </c>
      <c r="J165" s="12" t="str">
        <f t="shared" si="37"/>
        <v/>
      </c>
      <c r="K165" s="2" t="str">
        <f>IF(A165="","",IF(J165&lt;=Настройки!$B$4,"A",IF(J165&lt;=Настройки!$B$5,"B","C")))</f>
        <v/>
      </c>
      <c r="L165" s="8" t="str">
        <f>IF(A165="","",AVERAGE(Данные!G165:R165))</f>
        <v/>
      </c>
      <c r="M165" s="8" t="str">
        <f>IF(A165="","",_xludf.STDEV.P(Данные!G165:R165))</f>
        <v/>
      </c>
      <c r="N165" s="8" t="str">
        <f t="shared" si="38"/>
        <v/>
      </c>
      <c r="O165" s="11" t="str">
        <f>IF(A165="","",COUNTIF(Данные!G165:R165,"&gt;0"))</f>
        <v/>
      </c>
      <c r="P165" s="2" t="str">
        <f>IF(A165="","",IF(O165&lt;Настройки!$B$8,"Недостаточно данных",IF(N165&lt;=Настройки!$B$6,"X",IF(N165&lt;=Настройки!$B$7,"Y","Z"))))</f>
        <v/>
      </c>
      <c r="Q165" s="2" t="str">
        <f t="shared" si="39"/>
        <v/>
      </c>
      <c r="R165" s="2" t="str">
        <f t="shared" si="40"/>
        <v/>
      </c>
      <c r="S165" s="5" t="str">
        <f t="shared" si="41"/>
        <v/>
      </c>
      <c r="T165" s="2"/>
      <c r="U165" s="2"/>
      <c r="V165" s="2"/>
      <c r="W165" s="2"/>
      <c r="X165" s="2"/>
      <c r="Y165" s="2"/>
      <c r="Z165" s="2"/>
    </row>
    <row r="166" spans="1:26">
      <c r="A166" s="2" t="str">
        <f>IF(Данные!A166="","",Данные!A166)</f>
        <v/>
      </c>
      <c r="B166" s="2" t="str">
        <f>IF(Данные!A166="","",Данные!B166)</f>
        <v/>
      </c>
      <c r="C166" s="2" t="str">
        <f>IF(Данные!A166="","",Данные!C166)</f>
        <v/>
      </c>
      <c r="D166" s="2" t="str">
        <f>IF(Данные!A166="","",Данные!D166)</f>
        <v/>
      </c>
      <c r="E166" s="2" t="str">
        <f>IF(Данные!A166="","",Данные!E166)</f>
        <v/>
      </c>
      <c r="F166" s="8" t="str">
        <f>IF(Данные!A166="","",Данные!F166)</f>
        <v/>
      </c>
      <c r="G166" s="8" t="str">
        <f>IF(A166="","",SUM(Данные!G166:R166))</f>
        <v/>
      </c>
      <c r="H166" s="8" t="str">
        <f t="shared" si="35"/>
        <v/>
      </c>
      <c r="I166" s="12" t="str">
        <f t="shared" si="36"/>
        <v/>
      </c>
      <c r="J166" s="12" t="str">
        <f t="shared" si="37"/>
        <v/>
      </c>
      <c r="K166" s="2" t="str">
        <f>IF(A166="","",IF(J166&lt;=Настройки!$B$4,"A",IF(J166&lt;=Настройки!$B$5,"B","C")))</f>
        <v/>
      </c>
      <c r="L166" s="8" t="str">
        <f>IF(A166="","",AVERAGE(Данные!G166:R166))</f>
        <v/>
      </c>
      <c r="M166" s="8" t="str">
        <f>IF(A166="","",_xludf.STDEV.P(Данные!G166:R166))</f>
        <v/>
      </c>
      <c r="N166" s="8" t="str">
        <f t="shared" si="38"/>
        <v/>
      </c>
      <c r="O166" s="11" t="str">
        <f>IF(A166="","",COUNTIF(Данные!G166:R166,"&gt;0"))</f>
        <v/>
      </c>
      <c r="P166" s="2" t="str">
        <f>IF(A166="","",IF(O166&lt;Настройки!$B$8,"Недостаточно данных",IF(N166&lt;=Настройки!$B$6,"X",IF(N166&lt;=Настройки!$B$7,"Y","Z"))))</f>
        <v/>
      </c>
      <c r="Q166" s="2" t="str">
        <f t="shared" si="39"/>
        <v/>
      </c>
      <c r="R166" s="2" t="str">
        <f t="shared" si="40"/>
        <v/>
      </c>
      <c r="S166" s="5" t="str">
        <f t="shared" si="41"/>
        <v/>
      </c>
      <c r="T166" s="2"/>
      <c r="U166" s="2"/>
      <c r="V166" s="2"/>
      <c r="W166" s="2"/>
      <c r="X166" s="2"/>
      <c r="Y166" s="2"/>
      <c r="Z166" s="2"/>
    </row>
    <row r="167" spans="1:26">
      <c r="A167" s="2" t="str">
        <f>IF(Данные!A167="","",Данные!A167)</f>
        <v/>
      </c>
      <c r="B167" s="2" t="str">
        <f>IF(Данные!A167="","",Данные!B167)</f>
        <v/>
      </c>
      <c r="C167" s="2" t="str">
        <f>IF(Данные!A167="","",Данные!C167)</f>
        <v/>
      </c>
      <c r="D167" s="2" t="str">
        <f>IF(Данные!A167="","",Данные!D167)</f>
        <v/>
      </c>
      <c r="E167" s="2" t="str">
        <f>IF(Данные!A167="","",Данные!E167)</f>
        <v/>
      </c>
      <c r="F167" s="8" t="str">
        <f>IF(Данные!A167="","",Данные!F167)</f>
        <v/>
      </c>
      <c r="G167" s="8" t="str">
        <f>IF(A167="","",SUM(Данные!G167:R167))</f>
        <v/>
      </c>
      <c r="H167" s="8" t="str">
        <f t="shared" si="35"/>
        <v/>
      </c>
      <c r="I167" s="12" t="str">
        <f t="shared" si="36"/>
        <v/>
      </c>
      <c r="J167" s="12" t="str">
        <f t="shared" si="37"/>
        <v/>
      </c>
      <c r="K167" s="2" t="str">
        <f>IF(A167="","",IF(J167&lt;=Настройки!$B$4,"A",IF(J167&lt;=Настройки!$B$5,"B","C")))</f>
        <v/>
      </c>
      <c r="L167" s="8" t="str">
        <f>IF(A167="","",AVERAGE(Данные!G167:R167))</f>
        <v/>
      </c>
      <c r="M167" s="8" t="str">
        <f>IF(A167="","",_xludf.STDEV.P(Данные!G167:R167))</f>
        <v/>
      </c>
      <c r="N167" s="8" t="str">
        <f t="shared" si="38"/>
        <v/>
      </c>
      <c r="O167" s="11" t="str">
        <f>IF(A167="","",COUNTIF(Данные!G167:R167,"&gt;0"))</f>
        <v/>
      </c>
      <c r="P167" s="2" t="str">
        <f>IF(A167="","",IF(O167&lt;Настройки!$B$8,"Недостаточно данных",IF(N167&lt;=Настройки!$B$6,"X",IF(N167&lt;=Настройки!$B$7,"Y","Z"))))</f>
        <v/>
      </c>
      <c r="Q167" s="2" t="str">
        <f t="shared" si="39"/>
        <v/>
      </c>
      <c r="R167" s="2" t="str">
        <f t="shared" si="40"/>
        <v/>
      </c>
      <c r="S167" s="5" t="str">
        <f t="shared" si="41"/>
        <v/>
      </c>
      <c r="T167" s="2"/>
      <c r="U167" s="2"/>
      <c r="V167" s="2"/>
      <c r="W167" s="2"/>
      <c r="X167" s="2"/>
      <c r="Y167" s="2"/>
      <c r="Z167" s="2"/>
    </row>
    <row r="168" spans="1:26">
      <c r="A168" s="2" t="str">
        <f>IF(Данные!A168="","",Данные!A168)</f>
        <v/>
      </c>
      <c r="B168" s="2" t="str">
        <f>IF(Данные!A168="","",Данные!B168)</f>
        <v/>
      </c>
      <c r="C168" s="2" t="str">
        <f>IF(Данные!A168="","",Данные!C168)</f>
        <v/>
      </c>
      <c r="D168" s="2" t="str">
        <f>IF(Данные!A168="","",Данные!D168)</f>
        <v/>
      </c>
      <c r="E168" s="2" t="str">
        <f>IF(Данные!A168="","",Данные!E168)</f>
        <v/>
      </c>
      <c r="F168" s="8" t="str">
        <f>IF(Данные!A168="","",Данные!F168)</f>
        <v/>
      </c>
      <c r="G168" s="8" t="str">
        <f>IF(A168="","",SUM(Данные!G168:R168))</f>
        <v/>
      </c>
      <c r="H168" s="8" t="str">
        <f t="shared" si="35"/>
        <v/>
      </c>
      <c r="I168" s="12" t="str">
        <f t="shared" si="36"/>
        <v/>
      </c>
      <c r="J168" s="12" t="str">
        <f t="shared" si="37"/>
        <v/>
      </c>
      <c r="K168" s="2" t="str">
        <f>IF(A168="","",IF(J168&lt;=Настройки!$B$4,"A",IF(J168&lt;=Настройки!$B$5,"B","C")))</f>
        <v/>
      </c>
      <c r="L168" s="8" t="str">
        <f>IF(A168="","",AVERAGE(Данные!G168:R168))</f>
        <v/>
      </c>
      <c r="M168" s="8" t="str">
        <f>IF(A168="","",_xludf.STDEV.P(Данные!G168:R168))</f>
        <v/>
      </c>
      <c r="N168" s="8" t="str">
        <f t="shared" si="38"/>
        <v/>
      </c>
      <c r="O168" s="11" t="str">
        <f>IF(A168="","",COUNTIF(Данные!G168:R168,"&gt;0"))</f>
        <v/>
      </c>
      <c r="P168" s="2" t="str">
        <f>IF(A168="","",IF(O168&lt;Настройки!$B$8,"Недостаточно данных",IF(N168&lt;=Настройки!$B$6,"X",IF(N168&lt;=Настройки!$B$7,"Y","Z"))))</f>
        <v/>
      </c>
      <c r="Q168" s="2" t="str">
        <f t="shared" si="39"/>
        <v/>
      </c>
      <c r="R168" s="2" t="str">
        <f t="shared" si="40"/>
        <v/>
      </c>
      <c r="S168" s="5" t="str">
        <f t="shared" si="41"/>
        <v/>
      </c>
      <c r="T168" s="2"/>
      <c r="U168" s="2"/>
      <c r="V168" s="2"/>
      <c r="W168" s="2"/>
      <c r="X168" s="2"/>
      <c r="Y168" s="2"/>
      <c r="Z168" s="2"/>
    </row>
    <row r="169" spans="1:26">
      <c r="A169" s="2" t="str">
        <f>IF(Данные!A169="","",Данные!A169)</f>
        <v/>
      </c>
      <c r="B169" s="2" t="str">
        <f>IF(Данные!A169="","",Данные!B169)</f>
        <v/>
      </c>
      <c r="C169" s="2" t="str">
        <f>IF(Данные!A169="","",Данные!C169)</f>
        <v/>
      </c>
      <c r="D169" s="2" t="str">
        <f>IF(Данные!A169="","",Данные!D169)</f>
        <v/>
      </c>
      <c r="E169" s="2" t="str">
        <f>IF(Данные!A169="","",Данные!E169)</f>
        <v/>
      </c>
      <c r="F169" s="8" t="str">
        <f>IF(Данные!A169="","",Данные!F169)</f>
        <v/>
      </c>
      <c r="G169" s="8" t="str">
        <f>IF(A169="","",SUM(Данные!G169:R169))</f>
        <v/>
      </c>
      <c r="H169" s="8" t="str">
        <f t="shared" si="35"/>
        <v/>
      </c>
      <c r="I169" s="12" t="str">
        <f t="shared" si="36"/>
        <v/>
      </c>
      <c r="J169" s="12" t="str">
        <f t="shared" si="37"/>
        <v/>
      </c>
      <c r="K169" s="2" t="str">
        <f>IF(A169="","",IF(J169&lt;=Настройки!$B$4,"A",IF(J169&lt;=Настройки!$B$5,"B","C")))</f>
        <v/>
      </c>
      <c r="L169" s="8" t="str">
        <f>IF(A169="","",AVERAGE(Данные!G169:R169))</f>
        <v/>
      </c>
      <c r="M169" s="8" t="str">
        <f>IF(A169="","",_xludf.STDEV.P(Данные!G169:R169))</f>
        <v/>
      </c>
      <c r="N169" s="8" t="str">
        <f t="shared" si="38"/>
        <v/>
      </c>
      <c r="O169" s="11" t="str">
        <f>IF(A169="","",COUNTIF(Данные!G169:R169,"&gt;0"))</f>
        <v/>
      </c>
      <c r="P169" s="2" t="str">
        <f>IF(A169="","",IF(O169&lt;Настройки!$B$8,"Недостаточно данных",IF(N169&lt;=Настройки!$B$6,"X",IF(N169&lt;=Настройки!$B$7,"Y","Z"))))</f>
        <v/>
      </c>
      <c r="Q169" s="2" t="str">
        <f t="shared" si="39"/>
        <v/>
      </c>
      <c r="R169" s="2" t="str">
        <f t="shared" si="40"/>
        <v/>
      </c>
      <c r="S169" s="5" t="str">
        <f t="shared" si="41"/>
        <v/>
      </c>
      <c r="T169" s="2"/>
      <c r="U169" s="2"/>
      <c r="V169" s="2"/>
      <c r="W169" s="2"/>
      <c r="X169" s="2"/>
      <c r="Y169" s="2"/>
      <c r="Z169" s="2"/>
    </row>
    <row r="170" spans="1:26">
      <c r="A170" s="2" t="str">
        <f>IF(Данные!A170="","",Данные!A170)</f>
        <v/>
      </c>
      <c r="B170" s="2" t="str">
        <f>IF(Данные!A170="","",Данные!B170)</f>
        <v/>
      </c>
      <c r="C170" s="2" t="str">
        <f>IF(Данные!A170="","",Данные!C170)</f>
        <v/>
      </c>
      <c r="D170" s="2" t="str">
        <f>IF(Данные!A170="","",Данные!D170)</f>
        <v/>
      </c>
      <c r="E170" s="2" t="str">
        <f>IF(Данные!A170="","",Данные!E170)</f>
        <v/>
      </c>
      <c r="F170" s="8" t="str">
        <f>IF(Данные!A170="","",Данные!F170)</f>
        <v/>
      </c>
      <c r="G170" s="8" t="str">
        <f>IF(A170="","",SUM(Данные!G170:R170))</f>
        <v/>
      </c>
      <c r="H170" s="8" t="str">
        <f t="shared" si="35"/>
        <v/>
      </c>
      <c r="I170" s="12" t="str">
        <f t="shared" si="36"/>
        <v/>
      </c>
      <c r="J170" s="12" t="str">
        <f t="shared" si="37"/>
        <v/>
      </c>
      <c r="K170" s="2" t="str">
        <f>IF(A170="","",IF(J170&lt;=Настройки!$B$4,"A",IF(J170&lt;=Настройки!$B$5,"B","C")))</f>
        <v/>
      </c>
      <c r="L170" s="8" t="str">
        <f>IF(A170="","",AVERAGE(Данные!G170:R170))</f>
        <v/>
      </c>
      <c r="M170" s="8" t="str">
        <f>IF(A170="","",_xludf.STDEV.P(Данные!G170:R170))</f>
        <v/>
      </c>
      <c r="N170" s="8" t="str">
        <f t="shared" si="38"/>
        <v/>
      </c>
      <c r="O170" s="11" t="str">
        <f>IF(A170="","",COUNTIF(Данные!G170:R170,"&gt;0"))</f>
        <v/>
      </c>
      <c r="P170" s="2" t="str">
        <f>IF(A170="","",IF(O170&lt;Настройки!$B$8,"Недостаточно данных",IF(N170&lt;=Настройки!$B$6,"X",IF(N170&lt;=Настройки!$B$7,"Y","Z"))))</f>
        <v/>
      </c>
      <c r="Q170" s="2" t="str">
        <f t="shared" si="39"/>
        <v/>
      </c>
      <c r="R170" s="2" t="str">
        <f t="shared" si="40"/>
        <v/>
      </c>
      <c r="S170" s="5" t="str">
        <f t="shared" si="41"/>
        <v/>
      </c>
      <c r="T170" s="2"/>
      <c r="U170" s="2"/>
      <c r="V170" s="2"/>
      <c r="W170" s="2"/>
      <c r="X170" s="2"/>
      <c r="Y170" s="2"/>
      <c r="Z170" s="2"/>
    </row>
    <row r="171" spans="1:26">
      <c r="A171" s="2" t="str">
        <f>IF(Данные!A171="","",Данные!A171)</f>
        <v/>
      </c>
      <c r="B171" s="2" t="str">
        <f>IF(Данные!A171="","",Данные!B171)</f>
        <v/>
      </c>
      <c r="C171" s="2" t="str">
        <f>IF(Данные!A171="","",Данные!C171)</f>
        <v/>
      </c>
      <c r="D171" s="2" t="str">
        <f>IF(Данные!A171="","",Данные!D171)</f>
        <v/>
      </c>
      <c r="E171" s="2" t="str">
        <f>IF(Данные!A171="","",Данные!E171)</f>
        <v/>
      </c>
      <c r="F171" s="8" t="str">
        <f>IF(Данные!A171="","",Данные!F171)</f>
        <v/>
      </c>
      <c r="G171" s="8" t="str">
        <f>IF(A171="","",SUM(Данные!G171:R171))</f>
        <v/>
      </c>
      <c r="H171" s="8" t="str">
        <f t="shared" si="35"/>
        <v/>
      </c>
      <c r="I171" s="12" t="str">
        <f t="shared" si="36"/>
        <v/>
      </c>
      <c r="J171" s="12" t="str">
        <f t="shared" si="37"/>
        <v/>
      </c>
      <c r="K171" s="2" t="str">
        <f>IF(A171="","",IF(J171&lt;=Настройки!$B$4,"A",IF(J171&lt;=Настройки!$B$5,"B","C")))</f>
        <v/>
      </c>
      <c r="L171" s="8" t="str">
        <f>IF(A171="","",AVERAGE(Данные!G171:R171))</f>
        <v/>
      </c>
      <c r="M171" s="8" t="str">
        <f>IF(A171="","",_xludf.STDEV.P(Данные!G171:R171))</f>
        <v/>
      </c>
      <c r="N171" s="8" t="str">
        <f t="shared" si="38"/>
        <v/>
      </c>
      <c r="O171" s="11" t="str">
        <f>IF(A171="","",COUNTIF(Данные!G171:R171,"&gt;0"))</f>
        <v/>
      </c>
      <c r="P171" s="2" t="str">
        <f>IF(A171="","",IF(O171&lt;Настройки!$B$8,"Недостаточно данных",IF(N171&lt;=Настройки!$B$6,"X",IF(N171&lt;=Настройки!$B$7,"Y","Z"))))</f>
        <v/>
      </c>
      <c r="Q171" s="2" t="str">
        <f t="shared" si="39"/>
        <v/>
      </c>
      <c r="R171" s="2" t="str">
        <f t="shared" si="40"/>
        <v/>
      </c>
      <c r="S171" s="5" t="str">
        <f t="shared" si="41"/>
        <v/>
      </c>
      <c r="T171" s="2"/>
      <c r="U171" s="2"/>
      <c r="V171" s="2"/>
      <c r="W171" s="2"/>
      <c r="X171" s="2"/>
      <c r="Y171" s="2"/>
      <c r="Z171" s="2"/>
    </row>
    <row r="172" spans="1:26">
      <c r="A172" s="2" t="str">
        <f>IF(Данные!A172="","",Данные!A172)</f>
        <v/>
      </c>
      <c r="B172" s="2" t="str">
        <f>IF(Данные!A172="","",Данные!B172)</f>
        <v/>
      </c>
      <c r="C172" s="2" t="str">
        <f>IF(Данные!A172="","",Данные!C172)</f>
        <v/>
      </c>
      <c r="D172" s="2" t="str">
        <f>IF(Данные!A172="","",Данные!D172)</f>
        <v/>
      </c>
      <c r="E172" s="2" t="str">
        <f>IF(Данные!A172="","",Данные!E172)</f>
        <v/>
      </c>
      <c r="F172" s="8" t="str">
        <f>IF(Данные!A172="","",Данные!F172)</f>
        <v/>
      </c>
      <c r="G172" s="8" t="str">
        <f>IF(A172="","",SUM(Данные!G172:R172))</f>
        <v/>
      </c>
      <c r="H172" s="8" t="str">
        <f t="shared" si="35"/>
        <v/>
      </c>
      <c r="I172" s="12" t="str">
        <f t="shared" si="36"/>
        <v/>
      </c>
      <c r="J172" s="12" t="str">
        <f t="shared" si="37"/>
        <v/>
      </c>
      <c r="K172" s="2" t="str">
        <f>IF(A172="","",IF(J172&lt;=Настройки!$B$4,"A",IF(J172&lt;=Настройки!$B$5,"B","C")))</f>
        <v/>
      </c>
      <c r="L172" s="8" t="str">
        <f>IF(A172="","",AVERAGE(Данные!G172:R172))</f>
        <v/>
      </c>
      <c r="M172" s="8" t="str">
        <f>IF(A172="","",_xludf.STDEV.P(Данные!G172:R172))</f>
        <v/>
      </c>
      <c r="N172" s="8" t="str">
        <f t="shared" si="38"/>
        <v/>
      </c>
      <c r="O172" s="11" t="str">
        <f>IF(A172="","",COUNTIF(Данные!G172:R172,"&gt;0"))</f>
        <v/>
      </c>
      <c r="P172" s="2" t="str">
        <f>IF(A172="","",IF(O172&lt;Настройки!$B$8,"Недостаточно данных",IF(N172&lt;=Настройки!$B$6,"X",IF(N172&lt;=Настройки!$B$7,"Y","Z"))))</f>
        <v/>
      </c>
      <c r="Q172" s="2" t="str">
        <f t="shared" si="39"/>
        <v/>
      </c>
      <c r="R172" s="2" t="str">
        <f t="shared" si="40"/>
        <v/>
      </c>
      <c r="S172" s="5" t="str">
        <f t="shared" si="41"/>
        <v/>
      </c>
      <c r="T172" s="2"/>
      <c r="U172" s="2"/>
      <c r="V172" s="2"/>
      <c r="W172" s="2"/>
      <c r="X172" s="2"/>
      <c r="Y172" s="2"/>
      <c r="Z172" s="2"/>
    </row>
    <row r="173" spans="1:26">
      <c r="A173" s="2" t="str">
        <f>IF(Данные!A173="","",Данные!A173)</f>
        <v/>
      </c>
      <c r="B173" s="2" t="str">
        <f>IF(Данные!A173="","",Данные!B173)</f>
        <v/>
      </c>
      <c r="C173" s="2" t="str">
        <f>IF(Данные!A173="","",Данные!C173)</f>
        <v/>
      </c>
      <c r="D173" s="2" t="str">
        <f>IF(Данные!A173="","",Данные!D173)</f>
        <v/>
      </c>
      <c r="E173" s="2" t="str">
        <f>IF(Данные!A173="","",Данные!E173)</f>
        <v/>
      </c>
      <c r="F173" s="8" t="str">
        <f>IF(Данные!A173="","",Данные!F173)</f>
        <v/>
      </c>
      <c r="G173" s="8" t="str">
        <f>IF(A173="","",SUM(Данные!G173:R173))</f>
        <v/>
      </c>
      <c r="H173" s="8" t="str">
        <f t="shared" si="35"/>
        <v/>
      </c>
      <c r="I173" s="12" t="str">
        <f t="shared" si="36"/>
        <v/>
      </c>
      <c r="J173" s="12" t="str">
        <f t="shared" si="37"/>
        <v/>
      </c>
      <c r="K173" s="2" t="str">
        <f>IF(A173="","",IF(J173&lt;=Настройки!$B$4,"A",IF(J173&lt;=Настройки!$B$5,"B","C")))</f>
        <v/>
      </c>
      <c r="L173" s="8" t="str">
        <f>IF(A173="","",AVERAGE(Данные!G173:R173))</f>
        <v/>
      </c>
      <c r="M173" s="8" t="str">
        <f>IF(A173="","",_xludf.STDEV.P(Данные!G173:R173))</f>
        <v/>
      </c>
      <c r="N173" s="8" t="str">
        <f t="shared" si="38"/>
        <v/>
      </c>
      <c r="O173" s="11" t="str">
        <f>IF(A173="","",COUNTIF(Данные!G173:R173,"&gt;0"))</f>
        <v/>
      </c>
      <c r="P173" s="2" t="str">
        <f>IF(A173="","",IF(O173&lt;Настройки!$B$8,"Недостаточно данных",IF(N173&lt;=Настройки!$B$6,"X",IF(N173&lt;=Настройки!$B$7,"Y","Z"))))</f>
        <v/>
      </c>
      <c r="Q173" s="2" t="str">
        <f t="shared" si="39"/>
        <v/>
      </c>
      <c r="R173" s="2" t="str">
        <f t="shared" si="40"/>
        <v/>
      </c>
      <c r="S173" s="5" t="str">
        <f t="shared" si="41"/>
        <v/>
      </c>
      <c r="T173" s="2"/>
      <c r="U173" s="2"/>
      <c r="V173" s="2"/>
      <c r="W173" s="2"/>
      <c r="X173" s="2"/>
      <c r="Y173" s="2"/>
      <c r="Z173" s="2"/>
    </row>
    <row r="174" spans="1:26">
      <c r="A174" s="2" t="str">
        <f>IF(Данные!A174="","",Данные!A174)</f>
        <v/>
      </c>
      <c r="B174" s="2" t="str">
        <f>IF(Данные!A174="","",Данные!B174)</f>
        <v/>
      </c>
      <c r="C174" s="2" t="str">
        <f>IF(Данные!A174="","",Данные!C174)</f>
        <v/>
      </c>
      <c r="D174" s="2" t="str">
        <f>IF(Данные!A174="","",Данные!D174)</f>
        <v/>
      </c>
      <c r="E174" s="2" t="str">
        <f>IF(Данные!A174="","",Данные!E174)</f>
        <v/>
      </c>
      <c r="F174" s="8" t="str">
        <f>IF(Данные!A174="","",Данные!F174)</f>
        <v/>
      </c>
      <c r="G174" s="8" t="str">
        <f>IF(A174="","",SUM(Данные!G174:R174))</f>
        <v/>
      </c>
      <c r="H174" s="8" t="str">
        <f t="shared" si="35"/>
        <v/>
      </c>
      <c r="I174" s="12" t="str">
        <f t="shared" si="36"/>
        <v/>
      </c>
      <c r="J174" s="12" t="str">
        <f t="shared" si="37"/>
        <v/>
      </c>
      <c r="K174" s="2" t="str">
        <f>IF(A174="","",IF(J174&lt;=Настройки!$B$4,"A",IF(J174&lt;=Настройки!$B$5,"B","C")))</f>
        <v/>
      </c>
      <c r="L174" s="8" t="str">
        <f>IF(A174="","",AVERAGE(Данные!G174:R174))</f>
        <v/>
      </c>
      <c r="M174" s="8" t="str">
        <f>IF(A174="","",_xludf.STDEV.P(Данные!G174:R174))</f>
        <v/>
      </c>
      <c r="N174" s="8" t="str">
        <f t="shared" si="38"/>
        <v/>
      </c>
      <c r="O174" s="11" t="str">
        <f>IF(A174="","",COUNTIF(Данные!G174:R174,"&gt;0"))</f>
        <v/>
      </c>
      <c r="P174" s="2" t="str">
        <f>IF(A174="","",IF(O174&lt;Настройки!$B$8,"Недостаточно данных",IF(N174&lt;=Настройки!$B$6,"X",IF(N174&lt;=Настройки!$B$7,"Y","Z"))))</f>
        <v/>
      </c>
      <c r="Q174" s="2" t="str">
        <f t="shared" si="39"/>
        <v/>
      </c>
      <c r="R174" s="2" t="str">
        <f t="shared" si="40"/>
        <v/>
      </c>
      <c r="S174" s="5" t="str">
        <f t="shared" si="41"/>
        <v/>
      </c>
      <c r="T174" s="2"/>
      <c r="U174" s="2"/>
      <c r="V174" s="2"/>
      <c r="W174" s="2"/>
      <c r="X174" s="2"/>
      <c r="Y174" s="2"/>
      <c r="Z174" s="2"/>
    </row>
    <row r="175" spans="1:26">
      <c r="A175" s="2" t="str">
        <f>IF(Данные!A175="","",Данные!A175)</f>
        <v/>
      </c>
      <c r="B175" s="2" t="str">
        <f>IF(Данные!A175="","",Данные!B175)</f>
        <v/>
      </c>
      <c r="C175" s="2" t="str">
        <f>IF(Данные!A175="","",Данные!C175)</f>
        <v/>
      </c>
      <c r="D175" s="2" t="str">
        <f>IF(Данные!A175="","",Данные!D175)</f>
        <v/>
      </c>
      <c r="E175" s="2" t="str">
        <f>IF(Данные!A175="","",Данные!E175)</f>
        <v/>
      </c>
      <c r="F175" s="8" t="str">
        <f>IF(Данные!A175="","",Данные!F175)</f>
        <v/>
      </c>
      <c r="G175" s="8" t="str">
        <f>IF(A175="","",SUM(Данные!G175:R175))</f>
        <v/>
      </c>
      <c r="H175" s="8" t="str">
        <f t="shared" si="35"/>
        <v/>
      </c>
      <c r="I175" s="12" t="str">
        <f t="shared" si="36"/>
        <v/>
      </c>
      <c r="J175" s="12" t="str">
        <f t="shared" si="37"/>
        <v/>
      </c>
      <c r="K175" s="2" t="str">
        <f>IF(A175="","",IF(J175&lt;=Настройки!$B$4,"A",IF(J175&lt;=Настройки!$B$5,"B","C")))</f>
        <v/>
      </c>
      <c r="L175" s="8" t="str">
        <f>IF(A175="","",AVERAGE(Данные!G175:R175))</f>
        <v/>
      </c>
      <c r="M175" s="8" t="str">
        <f>IF(A175="","",_xludf.STDEV.P(Данные!G175:R175))</f>
        <v/>
      </c>
      <c r="N175" s="8" t="str">
        <f t="shared" si="38"/>
        <v/>
      </c>
      <c r="O175" s="11" t="str">
        <f>IF(A175="","",COUNTIF(Данные!G175:R175,"&gt;0"))</f>
        <v/>
      </c>
      <c r="P175" s="2" t="str">
        <f>IF(A175="","",IF(O175&lt;Настройки!$B$8,"Недостаточно данных",IF(N175&lt;=Настройки!$B$6,"X",IF(N175&lt;=Настройки!$B$7,"Y","Z"))))</f>
        <v/>
      </c>
      <c r="Q175" s="2" t="str">
        <f t="shared" si="39"/>
        <v/>
      </c>
      <c r="R175" s="2" t="str">
        <f t="shared" si="40"/>
        <v/>
      </c>
      <c r="S175" s="5" t="str">
        <f t="shared" si="41"/>
        <v/>
      </c>
      <c r="T175" s="2"/>
      <c r="U175" s="2"/>
      <c r="V175" s="2"/>
      <c r="W175" s="2"/>
      <c r="X175" s="2"/>
      <c r="Y175" s="2"/>
      <c r="Z175" s="2"/>
    </row>
    <row r="176" spans="1:26">
      <c r="A176" s="2" t="str">
        <f>IF(Данные!A176="","",Данные!A176)</f>
        <v/>
      </c>
      <c r="B176" s="2" t="str">
        <f>IF(Данные!A176="","",Данные!B176)</f>
        <v/>
      </c>
      <c r="C176" s="2" t="str">
        <f>IF(Данные!A176="","",Данные!C176)</f>
        <v/>
      </c>
      <c r="D176" s="2" t="str">
        <f>IF(Данные!A176="","",Данные!D176)</f>
        <v/>
      </c>
      <c r="E176" s="2" t="str">
        <f>IF(Данные!A176="","",Данные!E176)</f>
        <v/>
      </c>
      <c r="F176" s="8" t="str">
        <f>IF(Данные!A176="","",Данные!F176)</f>
        <v/>
      </c>
      <c r="G176" s="8" t="str">
        <f>IF(A176="","",SUM(Данные!G176:R176))</f>
        <v/>
      </c>
      <c r="H176" s="8" t="str">
        <f t="shared" si="35"/>
        <v/>
      </c>
      <c r="I176" s="12" t="str">
        <f t="shared" si="36"/>
        <v/>
      </c>
      <c r="J176" s="12" t="str">
        <f t="shared" si="37"/>
        <v/>
      </c>
      <c r="K176" s="2" t="str">
        <f>IF(A176="","",IF(J176&lt;=Настройки!$B$4,"A",IF(J176&lt;=Настройки!$B$5,"B","C")))</f>
        <v/>
      </c>
      <c r="L176" s="8" t="str">
        <f>IF(A176="","",AVERAGE(Данные!G176:R176))</f>
        <v/>
      </c>
      <c r="M176" s="8" t="str">
        <f>IF(A176="","",_xludf.STDEV.P(Данные!G176:R176))</f>
        <v/>
      </c>
      <c r="N176" s="8" t="str">
        <f t="shared" si="38"/>
        <v/>
      </c>
      <c r="O176" s="11" t="str">
        <f>IF(A176="","",COUNTIF(Данные!G176:R176,"&gt;0"))</f>
        <v/>
      </c>
      <c r="P176" s="2" t="str">
        <f>IF(A176="","",IF(O176&lt;Настройки!$B$8,"Недостаточно данных",IF(N176&lt;=Настройки!$B$6,"X",IF(N176&lt;=Настройки!$B$7,"Y","Z"))))</f>
        <v/>
      </c>
      <c r="Q176" s="2" t="str">
        <f t="shared" si="39"/>
        <v/>
      </c>
      <c r="R176" s="2" t="str">
        <f t="shared" si="40"/>
        <v/>
      </c>
      <c r="S176" s="5" t="str">
        <f t="shared" si="41"/>
        <v/>
      </c>
      <c r="T176" s="2"/>
      <c r="U176" s="2"/>
      <c r="V176" s="2"/>
      <c r="W176" s="2"/>
      <c r="X176" s="2"/>
      <c r="Y176" s="2"/>
      <c r="Z176" s="2"/>
    </row>
    <row r="177" spans="1:26">
      <c r="A177" s="2" t="str">
        <f>IF(Данные!A177="","",Данные!A177)</f>
        <v/>
      </c>
      <c r="B177" s="2" t="str">
        <f>IF(Данные!A177="","",Данные!B177)</f>
        <v/>
      </c>
      <c r="C177" s="2" t="str">
        <f>IF(Данные!A177="","",Данные!C177)</f>
        <v/>
      </c>
      <c r="D177" s="2" t="str">
        <f>IF(Данные!A177="","",Данные!D177)</f>
        <v/>
      </c>
      <c r="E177" s="2" t="str">
        <f>IF(Данные!A177="","",Данные!E177)</f>
        <v/>
      </c>
      <c r="F177" s="8" t="str">
        <f>IF(Данные!A177="","",Данные!F177)</f>
        <v/>
      </c>
      <c r="G177" s="8" t="str">
        <f>IF(A177="","",SUM(Данные!G177:R177))</f>
        <v/>
      </c>
      <c r="H177" s="8" t="str">
        <f t="shared" si="35"/>
        <v/>
      </c>
      <c r="I177" s="12" t="str">
        <f t="shared" si="36"/>
        <v/>
      </c>
      <c r="J177" s="12" t="str">
        <f t="shared" si="37"/>
        <v/>
      </c>
      <c r="K177" s="2" t="str">
        <f>IF(A177="","",IF(J177&lt;=Настройки!$B$4,"A",IF(J177&lt;=Настройки!$B$5,"B","C")))</f>
        <v/>
      </c>
      <c r="L177" s="8" t="str">
        <f>IF(A177="","",AVERAGE(Данные!G177:R177))</f>
        <v/>
      </c>
      <c r="M177" s="8" t="str">
        <f>IF(A177="","",_xludf.STDEV.P(Данные!G177:R177))</f>
        <v/>
      </c>
      <c r="N177" s="8" t="str">
        <f t="shared" si="38"/>
        <v/>
      </c>
      <c r="O177" s="11" t="str">
        <f>IF(A177="","",COUNTIF(Данные!G177:R177,"&gt;0"))</f>
        <v/>
      </c>
      <c r="P177" s="2" t="str">
        <f>IF(A177="","",IF(O177&lt;Настройки!$B$8,"Недостаточно данных",IF(N177&lt;=Настройки!$B$6,"X",IF(N177&lt;=Настройки!$B$7,"Y","Z"))))</f>
        <v/>
      </c>
      <c r="Q177" s="2" t="str">
        <f t="shared" si="39"/>
        <v/>
      </c>
      <c r="R177" s="2" t="str">
        <f t="shared" si="40"/>
        <v/>
      </c>
      <c r="S177" s="5" t="str">
        <f t="shared" si="41"/>
        <v/>
      </c>
      <c r="T177" s="2"/>
      <c r="U177" s="2"/>
      <c r="V177" s="2"/>
      <c r="W177" s="2"/>
      <c r="X177" s="2"/>
      <c r="Y177" s="2"/>
      <c r="Z177" s="2"/>
    </row>
    <row r="178" spans="1:26">
      <c r="A178" s="2" t="str">
        <f>IF(Данные!A178="","",Данные!A178)</f>
        <v/>
      </c>
      <c r="B178" s="2" t="str">
        <f>IF(Данные!A178="","",Данные!B178)</f>
        <v/>
      </c>
      <c r="C178" s="2" t="str">
        <f>IF(Данные!A178="","",Данные!C178)</f>
        <v/>
      </c>
      <c r="D178" s="2" t="str">
        <f>IF(Данные!A178="","",Данные!D178)</f>
        <v/>
      </c>
      <c r="E178" s="2" t="str">
        <f>IF(Данные!A178="","",Данные!E178)</f>
        <v/>
      </c>
      <c r="F178" s="8" t="str">
        <f>IF(Данные!A178="","",Данные!F178)</f>
        <v/>
      </c>
      <c r="G178" s="8" t="str">
        <f>IF(A178="","",SUM(Данные!G178:R178))</f>
        <v/>
      </c>
      <c r="H178" s="8" t="str">
        <f t="shared" si="35"/>
        <v/>
      </c>
      <c r="I178" s="12" t="str">
        <f t="shared" si="36"/>
        <v/>
      </c>
      <c r="J178" s="12" t="str">
        <f t="shared" si="37"/>
        <v/>
      </c>
      <c r="K178" s="2" t="str">
        <f>IF(A178="","",IF(J178&lt;=Настройки!$B$4,"A",IF(J178&lt;=Настройки!$B$5,"B","C")))</f>
        <v/>
      </c>
      <c r="L178" s="8" t="str">
        <f>IF(A178="","",AVERAGE(Данные!G178:R178))</f>
        <v/>
      </c>
      <c r="M178" s="8" t="str">
        <f>IF(A178="","",_xludf.STDEV.P(Данные!G178:R178))</f>
        <v/>
      </c>
      <c r="N178" s="8" t="str">
        <f t="shared" si="38"/>
        <v/>
      </c>
      <c r="O178" s="11" t="str">
        <f>IF(A178="","",COUNTIF(Данные!G178:R178,"&gt;0"))</f>
        <v/>
      </c>
      <c r="P178" s="2" t="str">
        <f>IF(A178="","",IF(O178&lt;Настройки!$B$8,"Недостаточно данных",IF(N178&lt;=Настройки!$B$6,"X",IF(N178&lt;=Настройки!$B$7,"Y","Z"))))</f>
        <v/>
      </c>
      <c r="Q178" s="2" t="str">
        <f t="shared" si="39"/>
        <v/>
      </c>
      <c r="R178" s="2" t="str">
        <f t="shared" si="40"/>
        <v/>
      </c>
      <c r="S178" s="5" t="str">
        <f t="shared" si="41"/>
        <v/>
      </c>
      <c r="T178" s="2"/>
      <c r="U178" s="2"/>
      <c r="V178" s="2"/>
      <c r="W178" s="2"/>
      <c r="X178" s="2"/>
      <c r="Y178" s="2"/>
      <c r="Z178" s="2"/>
    </row>
    <row r="179" spans="1:26">
      <c r="A179" s="2" t="str">
        <f>IF(Данные!A179="","",Данные!A179)</f>
        <v/>
      </c>
      <c r="B179" s="2" t="str">
        <f>IF(Данные!A179="","",Данные!B179)</f>
        <v/>
      </c>
      <c r="C179" s="2" t="str">
        <f>IF(Данные!A179="","",Данные!C179)</f>
        <v/>
      </c>
      <c r="D179" s="2" t="str">
        <f>IF(Данные!A179="","",Данные!D179)</f>
        <v/>
      </c>
      <c r="E179" s="2" t="str">
        <f>IF(Данные!A179="","",Данные!E179)</f>
        <v/>
      </c>
      <c r="F179" s="8" t="str">
        <f>IF(Данные!A179="","",Данные!F179)</f>
        <v/>
      </c>
      <c r="G179" s="8" t="str">
        <f>IF(A179="","",SUM(Данные!G179:R179))</f>
        <v/>
      </c>
      <c r="H179" s="8" t="str">
        <f t="shared" si="35"/>
        <v/>
      </c>
      <c r="I179" s="12" t="str">
        <f t="shared" si="36"/>
        <v/>
      </c>
      <c r="J179" s="12" t="str">
        <f t="shared" si="37"/>
        <v/>
      </c>
      <c r="K179" s="2" t="str">
        <f>IF(A179="","",IF(J179&lt;=Настройки!$B$4,"A",IF(J179&lt;=Настройки!$B$5,"B","C")))</f>
        <v/>
      </c>
      <c r="L179" s="8" t="str">
        <f>IF(A179="","",AVERAGE(Данные!G179:R179))</f>
        <v/>
      </c>
      <c r="M179" s="8" t="str">
        <f>IF(A179="","",_xludf.STDEV.P(Данные!G179:R179))</f>
        <v/>
      </c>
      <c r="N179" s="8" t="str">
        <f t="shared" si="38"/>
        <v/>
      </c>
      <c r="O179" s="11" t="str">
        <f>IF(A179="","",COUNTIF(Данные!G179:R179,"&gt;0"))</f>
        <v/>
      </c>
      <c r="P179" s="2" t="str">
        <f>IF(A179="","",IF(O179&lt;Настройки!$B$8,"Недостаточно данных",IF(N179&lt;=Настройки!$B$6,"X",IF(N179&lt;=Настройки!$B$7,"Y","Z"))))</f>
        <v/>
      </c>
      <c r="Q179" s="2" t="str">
        <f t="shared" si="39"/>
        <v/>
      </c>
      <c r="R179" s="2" t="str">
        <f t="shared" si="40"/>
        <v/>
      </c>
      <c r="S179" s="5" t="str">
        <f t="shared" si="41"/>
        <v/>
      </c>
      <c r="T179" s="2"/>
      <c r="U179" s="2"/>
      <c r="V179" s="2"/>
      <c r="W179" s="2"/>
      <c r="X179" s="2"/>
      <c r="Y179" s="2"/>
      <c r="Z179" s="2"/>
    </row>
    <row r="180" spans="1:26">
      <c r="A180" s="2" t="str">
        <f>IF(Данные!A180="","",Данные!A180)</f>
        <v/>
      </c>
      <c r="B180" s="2" t="str">
        <f>IF(Данные!A180="","",Данные!B180)</f>
        <v/>
      </c>
      <c r="C180" s="2" t="str">
        <f>IF(Данные!A180="","",Данные!C180)</f>
        <v/>
      </c>
      <c r="D180" s="2" t="str">
        <f>IF(Данные!A180="","",Данные!D180)</f>
        <v/>
      </c>
      <c r="E180" s="2" t="str">
        <f>IF(Данные!A180="","",Данные!E180)</f>
        <v/>
      </c>
      <c r="F180" s="8" t="str">
        <f>IF(Данные!A180="","",Данные!F180)</f>
        <v/>
      </c>
      <c r="G180" s="8" t="str">
        <f>IF(A180="","",SUM(Данные!G180:R180))</f>
        <v/>
      </c>
      <c r="H180" s="8" t="str">
        <f t="shared" si="35"/>
        <v/>
      </c>
      <c r="I180" s="12" t="str">
        <f t="shared" si="36"/>
        <v/>
      </c>
      <c r="J180" s="12" t="str">
        <f t="shared" si="37"/>
        <v/>
      </c>
      <c r="K180" s="2" t="str">
        <f>IF(A180="","",IF(J180&lt;=Настройки!$B$4,"A",IF(J180&lt;=Настройки!$B$5,"B","C")))</f>
        <v/>
      </c>
      <c r="L180" s="8" t="str">
        <f>IF(A180="","",AVERAGE(Данные!G180:R180))</f>
        <v/>
      </c>
      <c r="M180" s="8" t="str">
        <f>IF(A180="","",_xludf.STDEV.P(Данные!G180:R180))</f>
        <v/>
      </c>
      <c r="N180" s="8" t="str">
        <f t="shared" si="38"/>
        <v/>
      </c>
      <c r="O180" s="11" t="str">
        <f>IF(A180="","",COUNTIF(Данные!G180:R180,"&gt;0"))</f>
        <v/>
      </c>
      <c r="P180" s="2" t="str">
        <f>IF(A180="","",IF(O180&lt;Настройки!$B$8,"Недостаточно данных",IF(N180&lt;=Настройки!$B$6,"X",IF(N180&lt;=Настройки!$B$7,"Y","Z"))))</f>
        <v/>
      </c>
      <c r="Q180" s="2" t="str">
        <f t="shared" si="39"/>
        <v/>
      </c>
      <c r="R180" s="2" t="str">
        <f t="shared" si="40"/>
        <v/>
      </c>
      <c r="S180" s="5" t="str">
        <f t="shared" si="41"/>
        <v/>
      </c>
      <c r="T180" s="2"/>
      <c r="U180" s="2"/>
      <c r="V180" s="2"/>
      <c r="W180" s="2"/>
      <c r="X180" s="2"/>
      <c r="Y180" s="2"/>
      <c r="Z180" s="2"/>
    </row>
    <row r="181" spans="1:26">
      <c r="A181" s="2" t="str">
        <f>IF(Данные!A181="","",Данные!A181)</f>
        <v/>
      </c>
      <c r="B181" s="2" t="str">
        <f>IF(Данные!A181="","",Данные!B181)</f>
        <v/>
      </c>
      <c r="C181" s="2" t="str">
        <f>IF(Данные!A181="","",Данные!C181)</f>
        <v/>
      </c>
      <c r="D181" s="2" t="str">
        <f>IF(Данные!A181="","",Данные!D181)</f>
        <v/>
      </c>
      <c r="E181" s="2" t="str">
        <f>IF(Данные!A181="","",Данные!E181)</f>
        <v/>
      </c>
      <c r="F181" s="8" t="str">
        <f>IF(Данные!A181="","",Данные!F181)</f>
        <v/>
      </c>
      <c r="G181" s="8" t="str">
        <f>IF(A181="","",SUM(Данные!G181:R181))</f>
        <v/>
      </c>
      <c r="H181" s="8" t="str">
        <f t="shared" ref="H181:H212" si="42">IF(A181="","",F181*G181)</f>
        <v/>
      </c>
      <c r="I181" s="12" t="str">
        <f t="shared" ref="I181:I212" si="43">IF(A181="","",IFERROR(H181/SUM($H$2:$H$201),0))</f>
        <v/>
      </c>
      <c r="J181" s="12" t="str">
        <f t="shared" ref="J181:J201" si="44">IF(A181="","",SUMIFS($I$2:$I$201,$H$2:$H$201,"&gt;"&amp;H181)+SUMIFS($I$2:$I$201,$H$2:$H$201,H181,$A$2:$A$201,"&lt;="&amp;A181))</f>
        <v/>
      </c>
      <c r="K181" s="2" t="str">
        <f>IF(A181="","",IF(J181&lt;=Настройки!$B$4,"A",IF(J181&lt;=Настройки!$B$5,"B","C")))</f>
        <v/>
      </c>
      <c r="L181" s="8" t="str">
        <f>IF(A181="","",AVERAGE(Данные!G181:R181))</f>
        <v/>
      </c>
      <c r="M181" s="8" t="str">
        <f>IF(A181="","",_xludf.STDEV.P(Данные!G181:R181))</f>
        <v/>
      </c>
      <c r="N181" s="8" t="str">
        <f t="shared" ref="N181:N212" si="45">IF(A181="","",IFERROR(M181/L181,0))</f>
        <v/>
      </c>
      <c r="O181" s="11" t="str">
        <f>IF(A181="","",COUNTIF(Данные!G181:R181,"&gt;0"))</f>
        <v/>
      </c>
      <c r="P181" s="2" t="str">
        <f>IF(A181="","",IF(O181&lt;Настройки!$B$8,"Недостаточно данных",IF(N181&lt;=Настройки!$B$6,"X",IF(N181&lt;=Настройки!$B$7,"Y","Z"))))</f>
        <v/>
      </c>
      <c r="Q181" s="2" t="str">
        <f t="shared" ref="Q181:Q212" si="46">IF(A181="","",IF(P181="Недостаточно данных","Нет данных",K181&amp;P181))</f>
        <v/>
      </c>
      <c r="R181" s="2" t="str">
        <f t="shared" ref="R181:R212" si="47">IF(A181="","",IF(OR(Q181="AX",Q181="AY",Q181="AZ"),"Высокий",IF(OR(Q181="BX",Q181="BY",Q181="BZ"),"Средний",IF(Q181="Нет данных","Проверить","Низкий"))))</f>
        <v/>
      </c>
      <c r="S181" s="5" t="str">
        <f t="shared" ref="S181:S201" si="48">IF(A181="","",IF(Q181="Нет данных","Недостаточно данных для XYZ: проверьте историю потребления.",IF(Q181="AX","Ключевая стабильная позиция: рамочный контракт, контроль цены, SLA, страховой запас.",IF(Q181="AY","Ключевая позиция с колебаниями: прогноз, календарь потребления, гибкость поставщика.",IF(Q181="AZ","Критическая зона: дорого и нестабильно; разбор причин, альтернативы, запас/резервный поставщик.",IF(Q181="BX","Регулярная позиция: стандартный контракт, периодический пересмотр цены.",IF(Q181="BY","Контроль прогноза и партий; баланс MOQ и запасов.",IF(Q181="BZ","Проверить причины скачков, объединить закупки, управлять вручную.",IF(Q181="CX","Автоматизация/канбан/VMI, минимальный управленческий ресурс.",IF(Q181="CY","Упростить процесс, проверить целесообразность запасов.",IF(Q181="CZ","Хвост: рационализация, замены, разовая закупка, исключение из ассортимента.","Проверить данные")))))))))))</f>
        <v/>
      </c>
      <c r="T181" s="2"/>
      <c r="U181" s="2"/>
      <c r="V181" s="2"/>
      <c r="W181" s="2"/>
      <c r="X181" s="2"/>
      <c r="Y181" s="2"/>
      <c r="Z181" s="2"/>
    </row>
    <row r="182" spans="1:26">
      <c r="A182" s="2" t="str">
        <f>IF(Данные!A182="","",Данные!A182)</f>
        <v/>
      </c>
      <c r="B182" s="2" t="str">
        <f>IF(Данные!A182="","",Данные!B182)</f>
        <v/>
      </c>
      <c r="C182" s="2" t="str">
        <f>IF(Данные!A182="","",Данные!C182)</f>
        <v/>
      </c>
      <c r="D182" s="2" t="str">
        <f>IF(Данные!A182="","",Данные!D182)</f>
        <v/>
      </c>
      <c r="E182" s="2" t="str">
        <f>IF(Данные!A182="","",Данные!E182)</f>
        <v/>
      </c>
      <c r="F182" s="8" t="str">
        <f>IF(Данные!A182="","",Данные!F182)</f>
        <v/>
      </c>
      <c r="G182" s="8" t="str">
        <f>IF(A182="","",SUM(Данные!G182:R182))</f>
        <v/>
      </c>
      <c r="H182" s="8" t="str">
        <f t="shared" si="42"/>
        <v/>
      </c>
      <c r="I182" s="12" t="str">
        <f t="shared" si="43"/>
        <v/>
      </c>
      <c r="J182" s="12" t="str">
        <f t="shared" si="44"/>
        <v/>
      </c>
      <c r="K182" s="2" t="str">
        <f>IF(A182="","",IF(J182&lt;=Настройки!$B$4,"A",IF(J182&lt;=Настройки!$B$5,"B","C")))</f>
        <v/>
      </c>
      <c r="L182" s="8" t="str">
        <f>IF(A182="","",AVERAGE(Данные!G182:R182))</f>
        <v/>
      </c>
      <c r="M182" s="8" t="str">
        <f>IF(A182="","",_xludf.STDEV.P(Данные!G182:R182))</f>
        <v/>
      </c>
      <c r="N182" s="8" t="str">
        <f t="shared" si="45"/>
        <v/>
      </c>
      <c r="O182" s="11" t="str">
        <f>IF(A182="","",COUNTIF(Данные!G182:R182,"&gt;0"))</f>
        <v/>
      </c>
      <c r="P182" s="2" t="str">
        <f>IF(A182="","",IF(O182&lt;Настройки!$B$8,"Недостаточно данных",IF(N182&lt;=Настройки!$B$6,"X",IF(N182&lt;=Настройки!$B$7,"Y","Z"))))</f>
        <v/>
      </c>
      <c r="Q182" s="2" t="str">
        <f t="shared" si="46"/>
        <v/>
      </c>
      <c r="R182" s="2" t="str">
        <f t="shared" si="47"/>
        <v/>
      </c>
      <c r="S182" s="5" t="str">
        <f t="shared" si="48"/>
        <v/>
      </c>
      <c r="T182" s="2"/>
      <c r="U182" s="2"/>
      <c r="V182" s="2"/>
      <c r="W182" s="2"/>
      <c r="X182" s="2"/>
      <c r="Y182" s="2"/>
      <c r="Z182" s="2"/>
    </row>
    <row r="183" spans="1:26">
      <c r="A183" s="2" t="str">
        <f>IF(Данные!A183="","",Данные!A183)</f>
        <v/>
      </c>
      <c r="B183" s="2" t="str">
        <f>IF(Данные!A183="","",Данные!B183)</f>
        <v/>
      </c>
      <c r="C183" s="2" t="str">
        <f>IF(Данные!A183="","",Данные!C183)</f>
        <v/>
      </c>
      <c r="D183" s="2" t="str">
        <f>IF(Данные!A183="","",Данные!D183)</f>
        <v/>
      </c>
      <c r="E183" s="2" t="str">
        <f>IF(Данные!A183="","",Данные!E183)</f>
        <v/>
      </c>
      <c r="F183" s="8" t="str">
        <f>IF(Данные!A183="","",Данные!F183)</f>
        <v/>
      </c>
      <c r="G183" s="8" t="str">
        <f>IF(A183="","",SUM(Данные!G183:R183))</f>
        <v/>
      </c>
      <c r="H183" s="8" t="str">
        <f t="shared" si="42"/>
        <v/>
      </c>
      <c r="I183" s="12" t="str">
        <f t="shared" si="43"/>
        <v/>
      </c>
      <c r="J183" s="12" t="str">
        <f t="shared" si="44"/>
        <v/>
      </c>
      <c r="K183" s="2" t="str">
        <f>IF(A183="","",IF(J183&lt;=Настройки!$B$4,"A",IF(J183&lt;=Настройки!$B$5,"B","C")))</f>
        <v/>
      </c>
      <c r="L183" s="8" t="str">
        <f>IF(A183="","",AVERAGE(Данные!G183:R183))</f>
        <v/>
      </c>
      <c r="M183" s="8" t="str">
        <f>IF(A183="","",_xludf.STDEV.P(Данные!G183:R183))</f>
        <v/>
      </c>
      <c r="N183" s="8" t="str">
        <f t="shared" si="45"/>
        <v/>
      </c>
      <c r="O183" s="11" t="str">
        <f>IF(A183="","",COUNTIF(Данные!G183:R183,"&gt;0"))</f>
        <v/>
      </c>
      <c r="P183" s="2" t="str">
        <f>IF(A183="","",IF(O183&lt;Настройки!$B$8,"Недостаточно данных",IF(N183&lt;=Настройки!$B$6,"X",IF(N183&lt;=Настройки!$B$7,"Y","Z"))))</f>
        <v/>
      </c>
      <c r="Q183" s="2" t="str">
        <f t="shared" si="46"/>
        <v/>
      </c>
      <c r="R183" s="2" t="str">
        <f t="shared" si="47"/>
        <v/>
      </c>
      <c r="S183" s="5" t="str">
        <f t="shared" si="48"/>
        <v/>
      </c>
      <c r="T183" s="2"/>
      <c r="U183" s="2"/>
      <c r="V183" s="2"/>
      <c r="W183" s="2"/>
      <c r="X183" s="2"/>
      <c r="Y183" s="2"/>
      <c r="Z183" s="2"/>
    </row>
    <row r="184" spans="1:26">
      <c r="A184" s="2" t="str">
        <f>IF(Данные!A184="","",Данные!A184)</f>
        <v/>
      </c>
      <c r="B184" s="2" t="str">
        <f>IF(Данные!A184="","",Данные!B184)</f>
        <v/>
      </c>
      <c r="C184" s="2" t="str">
        <f>IF(Данные!A184="","",Данные!C184)</f>
        <v/>
      </c>
      <c r="D184" s="2" t="str">
        <f>IF(Данные!A184="","",Данные!D184)</f>
        <v/>
      </c>
      <c r="E184" s="2" t="str">
        <f>IF(Данные!A184="","",Данные!E184)</f>
        <v/>
      </c>
      <c r="F184" s="8" t="str">
        <f>IF(Данные!A184="","",Данные!F184)</f>
        <v/>
      </c>
      <c r="G184" s="8" t="str">
        <f>IF(A184="","",SUM(Данные!G184:R184))</f>
        <v/>
      </c>
      <c r="H184" s="8" t="str">
        <f t="shared" si="42"/>
        <v/>
      </c>
      <c r="I184" s="12" t="str">
        <f t="shared" si="43"/>
        <v/>
      </c>
      <c r="J184" s="12" t="str">
        <f t="shared" si="44"/>
        <v/>
      </c>
      <c r="K184" s="2" t="str">
        <f>IF(A184="","",IF(J184&lt;=Настройки!$B$4,"A",IF(J184&lt;=Настройки!$B$5,"B","C")))</f>
        <v/>
      </c>
      <c r="L184" s="8" t="str">
        <f>IF(A184="","",AVERAGE(Данные!G184:R184))</f>
        <v/>
      </c>
      <c r="M184" s="8" t="str">
        <f>IF(A184="","",_xludf.STDEV.P(Данные!G184:R184))</f>
        <v/>
      </c>
      <c r="N184" s="8" t="str">
        <f t="shared" si="45"/>
        <v/>
      </c>
      <c r="O184" s="11" t="str">
        <f>IF(A184="","",COUNTIF(Данные!G184:R184,"&gt;0"))</f>
        <v/>
      </c>
      <c r="P184" s="2" t="str">
        <f>IF(A184="","",IF(O184&lt;Настройки!$B$8,"Недостаточно данных",IF(N184&lt;=Настройки!$B$6,"X",IF(N184&lt;=Настройки!$B$7,"Y","Z"))))</f>
        <v/>
      </c>
      <c r="Q184" s="2" t="str">
        <f t="shared" si="46"/>
        <v/>
      </c>
      <c r="R184" s="2" t="str">
        <f t="shared" si="47"/>
        <v/>
      </c>
      <c r="S184" s="5" t="str">
        <f t="shared" si="48"/>
        <v/>
      </c>
      <c r="T184" s="2"/>
      <c r="U184" s="2"/>
      <c r="V184" s="2"/>
      <c r="W184" s="2"/>
      <c r="X184" s="2"/>
      <c r="Y184" s="2"/>
      <c r="Z184" s="2"/>
    </row>
    <row r="185" spans="1:26">
      <c r="A185" s="2" t="str">
        <f>IF(Данные!A185="","",Данные!A185)</f>
        <v/>
      </c>
      <c r="B185" s="2" t="str">
        <f>IF(Данные!A185="","",Данные!B185)</f>
        <v/>
      </c>
      <c r="C185" s="2" t="str">
        <f>IF(Данные!A185="","",Данные!C185)</f>
        <v/>
      </c>
      <c r="D185" s="2" t="str">
        <f>IF(Данные!A185="","",Данные!D185)</f>
        <v/>
      </c>
      <c r="E185" s="2" t="str">
        <f>IF(Данные!A185="","",Данные!E185)</f>
        <v/>
      </c>
      <c r="F185" s="8" t="str">
        <f>IF(Данные!A185="","",Данные!F185)</f>
        <v/>
      </c>
      <c r="G185" s="8" t="str">
        <f>IF(A185="","",SUM(Данные!G185:R185))</f>
        <v/>
      </c>
      <c r="H185" s="8" t="str">
        <f t="shared" si="42"/>
        <v/>
      </c>
      <c r="I185" s="12" t="str">
        <f t="shared" si="43"/>
        <v/>
      </c>
      <c r="J185" s="12" t="str">
        <f t="shared" si="44"/>
        <v/>
      </c>
      <c r="K185" s="2" t="str">
        <f>IF(A185="","",IF(J185&lt;=Настройки!$B$4,"A",IF(J185&lt;=Настройки!$B$5,"B","C")))</f>
        <v/>
      </c>
      <c r="L185" s="8" t="str">
        <f>IF(A185="","",AVERAGE(Данные!G185:R185))</f>
        <v/>
      </c>
      <c r="M185" s="8" t="str">
        <f>IF(A185="","",_xludf.STDEV.P(Данные!G185:R185))</f>
        <v/>
      </c>
      <c r="N185" s="8" t="str">
        <f t="shared" si="45"/>
        <v/>
      </c>
      <c r="O185" s="11" t="str">
        <f>IF(A185="","",COUNTIF(Данные!G185:R185,"&gt;0"))</f>
        <v/>
      </c>
      <c r="P185" s="2" t="str">
        <f>IF(A185="","",IF(O185&lt;Настройки!$B$8,"Недостаточно данных",IF(N185&lt;=Настройки!$B$6,"X",IF(N185&lt;=Настройки!$B$7,"Y","Z"))))</f>
        <v/>
      </c>
      <c r="Q185" s="2" t="str">
        <f t="shared" si="46"/>
        <v/>
      </c>
      <c r="R185" s="2" t="str">
        <f t="shared" si="47"/>
        <v/>
      </c>
      <c r="S185" s="5" t="str">
        <f t="shared" si="48"/>
        <v/>
      </c>
      <c r="T185" s="2"/>
      <c r="U185" s="2"/>
      <c r="V185" s="2"/>
      <c r="W185" s="2"/>
      <c r="X185" s="2"/>
      <c r="Y185" s="2"/>
      <c r="Z185" s="2"/>
    </row>
    <row r="186" spans="1:26">
      <c r="A186" s="2" t="str">
        <f>IF(Данные!A186="","",Данные!A186)</f>
        <v/>
      </c>
      <c r="B186" s="2" t="str">
        <f>IF(Данные!A186="","",Данные!B186)</f>
        <v/>
      </c>
      <c r="C186" s="2" t="str">
        <f>IF(Данные!A186="","",Данные!C186)</f>
        <v/>
      </c>
      <c r="D186" s="2" t="str">
        <f>IF(Данные!A186="","",Данные!D186)</f>
        <v/>
      </c>
      <c r="E186" s="2" t="str">
        <f>IF(Данные!A186="","",Данные!E186)</f>
        <v/>
      </c>
      <c r="F186" s="8" t="str">
        <f>IF(Данные!A186="","",Данные!F186)</f>
        <v/>
      </c>
      <c r="G186" s="8" t="str">
        <f>IF(A186="","",SUM(Данные!G186:R186))</f>
        <v/>
      </c>
      <c r="H186" s="8" t="str">
        <f t="shared" si="42"/>
        <v/>
      </c>
      <c r="I186" s="12" t="str">
        <f t="shared" si="43"/>
        <v/>
      </c>
      <c r="J186" s="12" t="str">
        <f t="shared" si="44"/>
        <v/>
      </c>
      <c r="K186" s="2" t="str">
        <f>IF(A186="","",IF(J186&lt;=Настройки!$B$4,"A",IF(J186&lt;=Настройки!$B$5,"B","C")))</f>
        <v/>
      </c>
      <c r="L186" s="8" t="str">
        <f>IF(A186="","",AVERAGE(Данные!G186:R186))</f>
        <v/>
      </c>
      <c r="M186" s="8" t="str">
        <f>IF(A186="","",_xludf.STDEV.P(Данные!G186:R186))</f>
        <v/>
      </c>
      <c r="N186" s="8" t="str">
        <f t="shared" si="45"/>
        <v/>
      </c>
      <c r="O186" s="11" t="str">
        <f>IF(A186="","",COUNTIF(Данные!G186:R186,"&gt;0"))</f>
        <v/>
      </c>
      <c r="P186" s="2" t="str">
        <f>IF(A186="","",IF(O186&lt;Настройки!$B$8,"Недостаточно данных",IF(N186&lt;=Настройки!$B$6,"X",IF(N186&lt;=Настройки!$B$7,"Y","Z"))))</f>
        <v/>
      </c>
      <c r="Q186" s="2" t="str">
        <f t="shared" si="46"/>
        <v/>
      </c>
      <c r="R186" s="2" t="str">
        <f t="shared" si="47"/>
        <v/>
      </c>
      <c r="S186" s="5" t="str">
        <f t="shared" si="48"/>
        <v/>
      </c>
      <c r="T186" s="2"/>
      <c r="U186" s="2"/>
      <c r="V186" s="2"/>
      <c r="W186" s="2"/>
      <c r="X186" s="2"/>
      <c r="Y186" s="2"/>
      <c r="Z186" s="2"/>
    </row>
    <row r="187" spans="1:26">
      <c r="A187" s="2" t="str">
        <f>IF(Данные!A187="","",Данные!A187)</f>
        <v/>
      </c>
      <c r="B187" s="2" t="str">
        <f>IF(Данные!A187="","",Данные!B187)</f>
        <v/>
      </c>
      <c r="C187" s="2" t="str">
        <f>IF(Данные!A187="","",Данные!C187)</f>
        <v/>
      </c>
      <c r="D187" s="2" t="str">
        <f>IF(Данные!A187="","",Данные!D187)</f>
        <v/>
      </c>
      <c r="E187" s="2" t="str">
        <f>IF(Данные!A187="","",Данные!E187)</f>
        <v/>
      </c>
      <c r="F187" s="8" t="str">
        <f>IF(Данные!A187="","",Данные!F187)</f>
        <v/>
      </c>
      <c r="G187" s="8" t="str">
        <f>IF(A187="","",SUM(Данные!G187:R187))</f>
        <v/>
      </c>
      <c r="H187" s="8" t="str">
        <f t="shared" si="42"/>
        <v/>
      </c>
      <c r="I187" s="12" t="str">
        <f t="shared" si="43"/>
        <v/>
      </c>
      <c r="J187" s="12" t="str">
        <f t="shared" si="44"/>
        <v/>
      </c>
      <c r="K187" s="2" t="str">
        <f>IF(A187="","",IF(J187&lt;=Настройки!$B$4,"A",IF(J187&lt;=Настройки!$B$5,"B","C")))</f>
        <v/>
      </c>
      <c r="L187" s="8" t="str">
        <f>IF(A187="","",AVERAGE(Данные!G187:R187))</f>
        <v/>
      </c>
      <c r="M187" s="8" t="str">
        <f>IF(A187="","",_xludf.STDEV.P(Данные!G187:R187))</f>
        <v/>
      </c>
      <c r="N187" s="8" t="str">
        <f t="shared" si="45"/>
        <v/>
      </c>
      <c r="O187" s="11" t="str">
        <f>IF(A187="","",COUNTIF(Данные!G187:R187,"&gt;0"))</f>
        <v/>
      </c>
      <c r="P187" s="2" t="str">
        <f>IF(A187="","",IF(O187&lt;Настройки!$B$8,"Недостаточно данных",IF(N187&lt;=Настройки!$B$6,"X",IF(N187&lt;=Настройки!$B$7,"Y","Z"))))</f>
        <v/>
      </c>
      <c r="Q187" s="2" t="str">
        <f t="shared" si="46"/>
        <v/>
      </c>
      <c r="R187" s="2" t="str">
        <f t="shared" si="47"/>
        <v/>
      </c>
      <c r="S187" s="5" t="str">
        <f t="shared" si="48"/>
        <v/>
      </c>
      <c r="T187" s="2"/>
      <c r="U187" s="2"/>
      <c r="V187" s="2"/>
      <c r="W187" s="2"/>
      <c r="X187" s="2"/>
      <c r="Y187" s="2"/>
      <c r="Z187" s="2"/>
    </row>
    <row r="188" spans="1:26">
      <c r="A188" s="2" t="str">
        <f>IF(Данные!A188="","",Данные!A188)</f>
        <v/>
      </c>
      <c r="B188" s="2" t="str">
        <f>IF(Данные!A188="","",Данные!B188)</f>
        <v/>
      </c>
      <c r="C188" s="2" t="str">
        <f>IF(Данные!A188="","",Данные!C188)</f>
        <v/>
      </c>
      <c r="D188" s="2" t="str">
        <f>IF(Данные!A188="","",Данные!D188)</f>
        <v/>
      </c>
      <c r="E188" s="2" t="str">
        <f>IF(Данные!A188="","",Данные!E188)</f>
        <v/>
      </c>
      <c r="F188" s="8" t="str">
        <f>IF(Данные!A188="","",Данные!F188)</f>
        <v/>
      </c>
      <c r="G188" s="8" t="str">
        <f>IF(A188="","",SUM(Данные!G188:R188))</f>
        <v/>
      </c>
      <c r="H188" s="8" t="str">
        <f t="shared" si="42"/>
        <v/>
      </c>
      <c r="I188" s="12" t="str">
        <f t="shared" si="43"/>
        <v/>
      </c>
      <c r="J188" s="12" t="str">
        <f t="shared" si="44"/>
        <v/>
      </c>
      <c r="K188" s="2" t="str">
        <f>IF(A188="","",IF(J188&lt;=Настройки!$B$4,"A",IF(J188&lt;=Настройки!$B$5,"B","C")))</f>
        <v/>
      </c>
      <c r="L188" s="8" t="str">
        <f>IF(A188="","",AVERAGE(Данные!G188:R188))</f>
        <v/>
      </c>
      <c r="M188" s="8" t="str">
        <f>IF(A188="","",_xludf.STDEV.P(Данные!G188:R188))</f>
        <v/>
      </c>
      <c r="N188" s="8" t="str">
        <f t="shared" si="45"/>
        <v/>
      </c>
      <c r="O188" s="11" t="str">
        <f>IF(A188="","",COUNTIF(Данные!G188:R188,"&gt;0"))</f>
        <v/>
      </c>
      <c r="P188" s="2" t="str">
        <f>IF(A188="","",IF(O188&lt;Настройки!$B$8,"Недостаточно данных",IF(N188&lt;=Настройки!$B$6,"X",IF(N188&lt;=Настройки!$B$7,"Y","Z"))))</f>
        <v/>
      </c>
      <c r="Q188" s="2" t="str">
        <f t="shared" si="46"/>
        <v/>
      </c>
      <c r="R188" s="2" t="str">
        <f t="shared" si="47"/>
        <v/>
      </c>
      <c r="S188" s="5" t="str">
        <f t="shared" si="48"/>
        <v/>
      </c>
      <c r="T188" s="2"/>
      <c r="U188" s="2"/>
      <c r="V188" s="2"/>
      <c r="W188" s="2"/>
      <c r="X188" s="2"/>
      <c r="Y188" s="2"/>
      <c r="Z188" s="2"/>
    </row>
    <row r="189" spans="1:26">
      <c r="A189" s="2" t="str">
        <f>IF(Данные!A189="","",Данные!A189)</f>
        <v/>
      </c>
      <c r="B189" s="2" t="str">
        <f>IF(Данные!A189="","",Данные!B189)</f>
        <v/>
      </c>
      <c r="C189" s="2" t="str">
        <f>IF(Данные!A189="","",Данные!C189)</f>
        <v/>
      </c>
      <c r="D189" s="2" t="str">
        <f>IF(Данные!A189="","",Данные!D189)</f>
        <v/>
      </c>
      <c r="E189" s="2" t="str">
        <f>IF(Данные!A189="","",Данные!E189)</f>
        <v/>
      </c>
      <c r="F189" s="8" t="str">
        <f>IF(Данные!A189="","",Данные!F189)</f>
        <v/>
      </c>
      <c r="G189" s="8" t="str">
        <f>IF(A189="","",SUM(Данные!G189:R189))</f>
        <v/>
      </c>
      <c r="H189" s="8" t="str">
        <f t="shared" si="42"/>
        <v/>
      </c>
      <c r="I189" s="12" t="str">
        <f t="shared" si="43"/>
        <v/>
      </c>
      <c r="J189" s="12" t="str">
        <f t="shared" si="44"/>
        <v/>
      </c>
      <c r="K189" s="2" t="str">
        <f>IF(A189="","",IF(J189&lt;=Настройки!$B$4,"A",IF(J189&lt;=Настройки!$B$5,"B","C")))</f>
        <v/>
      </c>
      <c r="L189" s="8" t="str">
        <f>IF(A189="","",AVERAGE(Данные!G189:R189))</f>
        <v/>
      </c>
      <c r="M189" s="8" t="str">
        <f>IF(A189="","",_xludf.STDEV.P(Данные!G189:R189))</f>
        <v/>
      </c>
      <c r="N189" s="8" t="str">
        <f t="shared" si="45"/>
        <v/>
      </c>
      <c r="O189" s="11" t="str">
        <f>IF(A189="","",COUNTIF(Данные!G189:R189,"&gt;0"))</f>
        <v/>
      </c>
      <c r="P189" s="2" t="str">
        <f>IF(A189="","",IF(O189&lt;Настройки!$B$8,"Недостаточно данных",IF(N189&lt;=Настройки!$B$6,"X",IF(N189&lt;=Настройки!$B$7,"Y","Z"))))</f>
        <v/>
      </c>
      <c r="Q189" s="2" t="str">
        <f t="shared" si="46"/>
        <v/>
      </c>
      <c r="R189" s="2" t="str">
        <f t="shared" si="47"/>
        <v/>
      </c>
      <c r="S189" s="5" t="str">
        <f t="shared" si="48"/>
        <v/>
      </c>
      <c r="T189" s="2"/>
      <c r="U189" s="2"/>
      <c r="V189" s="2"/>
      <c r="W189" s="2"/>
      <c r="X189" s="2"/>
      <c r="Y189" s="2"/>
      <c r="Z189" s="2"/>
    </row>
    <row r="190" spans="1:26">
      <c r="A190" s="2" t="str">
        <f>IF(Данные!A190="","",Данные!A190)</f>
        <v/>
      </c>
      <c r="B190" s="2" t="str">
        <f>IF(Данные!A190="","",Данные!B190)</f>
        <v/>
      </c>
      <c r="C190" s="2" t="str">
        <f>IF(Данные!A190="","",Данные!C190)</f>
        <v/>
      </c>
      <c r="D190" s="2" t="str">
        <f>IF(Данные!A190="","",Данные!D190)</f>
        <v/>
      </c>
      <c r="E190" s="2" t="str">
        <f>IF(Данные!A190="","",Данные!E190)</f>
        <v/>
      </c>
      <c r="F190" s="8" t="str">
        <f>IF(Данные!A190="","",Данные!F190)</f>
        <v/>
      </c>
      <c r="G190" s="8" t="str">
        <f>IF(A190="","",SUM(Данные!G190:R190))</f>
        <v/>
      </c>
      <c r="H190" s="8" t="str">
        <f t="shared" si="42"/>
        <v/>
      </c>
      <c r="I190" s="12" t="str">
        <f t="shared" si="43"/>
        <v/>
      </c>
      <c r="J190" s="12" t="str">
        <f t="shared" si="44"/>
        <v/>
      </c>
      <c r="K190" s="2" t="str">
        <f>IF(A190="","",IF(J190&lt;=Настройки!$B$4,"A",IF(J190&lt;=Настройки!$B$5,"B","C")))</f>
        <v/>
      </c>
      <c r="L190" s="8" t="str">
        <f>IF(A190="","",AVERAGE(Данные!G190:R190))</f>
        <v/>
      </c>
      <c r="M190" s="8" t="str">
        <f>IF(A190="","",_xludf.STDEV.P(Данные!G190:R190))</f>
        <v/>
      </c>
      <c r="N190" s="8" t="str">
        <f t="shared" si="45"/>
        <v/>
      </c>
      <c r="O190" s="11" t="str">
        <f>IF(A190="","",COUNTIF(Данные!G190:R190,"&gt;0"))</f>
        <v/>
      </c>
      <c r="P190" s="2" t="str">
        <f>IF(A190="","",IF(O190&lt;Настройки!$B$8,"Недостаточно данных",IF(N190&lt;=Настройки!$B$6,"X",IF(N190&lt;=Настройки!$B$7,"Y","Z"))))</f>
        <v/>
      </c>
      <c r="Q190" s="2" t="str">
        <f t="shared" si="46"/>
        <v/>
      </c>
      <c r="R190" s="2" t="str">
        <f t="shared" si="47"/>
        <v/>
      </c>
      <c r="S190" s="5" t="str">
        <f t="shared" si="48"/>
        <v/>
      </c>
      <c r="T190" s="2"/>
      <c r="U190" s="2"/>
      <c r="V190" s="2"/>
      <c r="W190" s="2"/>
      <c r="X190" s="2"/>
      <c r="Y190" s="2"/>
      <c r="Z190" s="2"/>
    </row>
    <row r="191" spans="1:26">
      <c r="A191" s="2" t="str">
        <f>IF(Данные!A191="","",Данные!A191)</f>
        <v/>
      </c>
      <c r="B191" s="2" t="str">
        <f>IF(Данные!A191="","",Данные!B191)</f>
        <v/>
      </c>
      <c r="C191" s="2" t="str">
        <f>IF(Данные!A191="","",Данные!C191)</f>
        <v/>
      </c>
      <c r="D191" s="2" t="str">
        <f>IF(Данные!A191="","",Данные!D191)</f>
        <v/>
      </c>
      <c r="E191" s="2" t="str">
        <f>IF(Данные!A191="","",Данные!E191)</f>
        <v/>
      </c>
      <c r="F191" s="8" t="str">
        <f>IF(Данные!A191="","",Данные!F191)</f>
        <v/>
      </c>
      <c r="G191" s="8" t="str">
        <f>IF(A191="","",SUM(Данные!G191:R191))</f>
        <v/>
      </c>
      <c r="H191" s="8" t="str">
        <f t="shared" si="42"/>
        <v/>
      </c>
      <c r="I191" s="12" t="str">
        <f t="shared" si="43"/>
        <v/>
      </c>
      <c r="J191" s="12" t="str">
        <f t="shared" si="44"/>
        <v/>
      </c>
      <c r="K191" s="2" t="str">
        <f>IF(A191="","",IF(J191&lt;=Настройки!$B$4,"A",IF(J191&lt;=Настройки!$B$5,"B","C")))</f>
        <v/>
      </c>
      <c r="L191" s="8" t="str">
        <f>IF(A191="","",AVERAGE(Данные!G191:R191))</f>
        <v/>
      </c>
      <c r="M191" s="8" t="str">
        <f>IF(A191="","",_xludf.STDEV.P(Данные!G191:R191))</f>
        <v/>
      </c>
      <c r="N191" s="8" t="str">
        <f t="shared" si="45"/>
        <v/>
      </c>
      <c r="O191" s="11" t="str">
        <f>IF(A191="","",COUNTIF(Данные!G191:R191,"&gt;0"))</f>
        <v/>
      </c>
      <c r="P191" s="2" t="str">
        <f>IF(A191="","",IF(O191&lt;Настройки!$B$8,"Недостаточно данных",IF(N191&lt;=Настройки!$B$6,"X",IF(N191&lt;=Настройки!$B$7,"Y","Z"))))</f>
        <v/>
      </c>
      <c r="Q191" s="2" t="str">
        <f t="shared" si="46"/>
        <v/>
      </c>
      <c r="R191" s="2" t="str">
        <f t="shared" si="47"/>
        <v/>
      </c>
      <c r="S191" s="5" t="str">
        <f t="shared" si="48"/>
        <v/>
      </c>
      <c r="T191" s="2"/>
      <c r="U191" s="2"/>
      <c r="V191" s="2"/>
      <c r="W191" s="2"/>
      <c r="X191" s="2"/>
      <c r="Y191" s="2"/>
      <c r="Z191" s="2"/>
    </row>
    <row r="192" spans="1:26">
      <c r="A192" s="2" t="str">
        <f>IF(Данные!A192="","",Данные!A192)</f>
        <v/>
      </c>
      <c r="B192" s="2" t="str">
        <f>IF(Данные!A192="","",Данные!B192)</f>
        <v/>
      </c>
      <c r="C192" s="2" t="str">
        <f>IF(Данные!A192="","",Данные!C192)</f>
        <v/>
      </c>
      <c r="D192" s="2" t="str">
        <f>IF(Данные!A192="","",Данные!D192)</f>
        <v/>
      </c>
      <c r="E192" s="2" t="str">
        <f>IF(Данные!A192="","",Данные!E192)</f>
        <v/>
      </c>
      <c r="F192" s="8" t="str">
        <f>IF(Данные!A192="","",Данные!F192)</f>
        <v/>
      </c>
      <c r="G192" s="8" t="str">
        <f>IF(A192="","",SUM(Данные!G192:R192))</f>
        <v/>
      </c>
      <c r="H192" s="8" t="str">
        <f t="shared" si="42"/>
        <v/>
      </c>
      <c r="I192" s="12" t="str">
        <f t="shared" si="43"/>
        <v/>
      </c>
      <c r="J192" s="12" t="str">
        <f t="shared" si="44"/>
        <v/>
      </c>
      <c r="K192" s="2" t="str">
        <f>IF(A192="","",IF(J192&lt;=Настройки!$B$4,"A",IF(J192&lt;=Настройки!$B$5,"B","C")))</f>
        <v/>
      </c>
      <c r="L192" s="8" t="str">
        <f>IF(A192="","",AVERAGE(Данные!G192:R192))</f>
        <v/>
      </c>
      <c r="M192" s="8" t="str">
        <f>IF(A192="","",_xludf.STDEV.P(Данные!G192:R192))</f>
        <v/>
      </c>
      <c r="N192" s="8" t="str">
        <f t="shared" si="45"/>
        <v/>
      </c>
      <c r="O192" s="11" t="str">
        <f>IF(A192="","",COUNTIF(Данные!G192:R192,"&gt;0"))</f>
        <v/>
      </c>
      <c r="P192" s="2" t="str">
        <f>IF(A192="","",IF(O192&lt;Настройки!$B$8,"Недостаточно данных",IF(N192&lt;=Настройки!$B$6,"X",IF(N192&lt;=Настройки!$B$7,"Y","Z"))))</f>
        <v/>
      </c>
      <c r="Q192" s="2" t="str">
        <f t="shared" si="46"/>
        <v/>
      </c>
      <c r="R192" s="2" t="str">
        <f t="shared" si="47"/>
        <v/>
      </c>
      <c r="S192" s="5" t="str">
        <f t="shared" si="48"/>
        <v/>
      </c>
      <c r="T192" s="2"/>
      <c r="U192" s="2"/>
      <c r="V192" s="2"/>
      <c r="W192" s="2"/>
      <c r="X192" s="2"/>
      <c r="Y192" s="2"/>
      <c r="Z192" s="2"/>
    </row>
    <row r="193" spans="1:26">
      <c r="A193" s="2" t="str">
        <f>IF(Данные!A193="","",Данные!A193)</f>
        <v/>
      </c>
      <c r="B193" s="2" t="str">
        <f>IF(Данные!A193="","",Данные!B193)</f>
        <v/>
      </c>
      <c r="C193" s="2" t="str">
        <f>IF(Данные!A193="","",Данные!C193)</f>
        <v/>
      </c>
      <c r="D193" s="2" t="str">
        <f>IF(Данные!A193="","",Данные!D193)</f>
        <v/>
      </c>
      <c r="E193" s="2" t="str">
        <f>IF(Данные!A193="","",Данные!E193)</f>
        <v/>
      </c>
      <c r="F193" s="8" t="str">
        <f>IF(Данные!A193="","",Данные!F193)</f>
        <v/>
      </c>
      <c r="G193" s="8" t="str">
        <f>IF(A193="","",SUM(Данные!G193:R193))</f>
        <v/>
      </c>
      <c r="H193" s="8" t="str">
        <f t="shared" si="42"/>
        <v/>
      </c>
      <c r="I193" s="12" t="str">
        <f t="shared" si="43"/>
        <v/>
      </c>
      <c r="J193" s="12" t="str">
        <f t="shared" si="44"/>
        <v/>
      </c>
      <c r="K193" s="2" t="str">
        <f>IF(A193="","",IF(J193&lt;=Настройки!$B$4,"A",IF(J193&lt;=Настройки!$B$5,"B","C")))</f>
        <v/>
      </c>
      <c r="L193" s="8" t="str">
        <f>IF(A193="","",AVERAGE(Данные!G193:R193))</f>
        <v/>
      </c>
      <c r="M193" s="8" t="str">
        <f>IF(A193="","",_xludf.STDEV.P(Данные!G193:R193))</f>
        <v/>
      </c>
      <c r="N193" s="8" t="str">
        <f t="shared" si="45"/>
        <v/>
      </c>
      <c r="O193" s="11" t="str">
        <f>IF(A193="","",COUNTIF(Данные!G193:R193,"&gt;0"))</f>
        <v/>
      </c>
      <c r="P193" s="2" t="str">
        <f>IF(A193="","",IF(O193&lt;Настройки!$B$8,"Недостаточно данных",IF(N193&lt;=Настройки!$B$6,"X",IF(N193&lt;=Настройки!$B$7,"Y","Z"))))</f>
        <v/>
      </c>
      <c r="Q193" s="2" t="str">
        <f t="shared" si="46"/>
        <v/>
      </c>
      <c r="R193" s="2" t="str">
        <f t="shared" si="47"/>
        <v/>
      </c>
      <c r="S193" s="5" t="str">
        <f t="shared" si="48"/>
        <v/>
      </c>
      <c r="T193" s="2"/>
      <c r="U193" s="2"/>
      <c r="V193" s="2"/>
      <c r="W193" s="2"/>
      <c r="X193" s="2"/>
      <c r="Y193" s="2"/>
      <c r="Z193" s="2"/>
    </row>
    <row r="194" spans="1:26">
      <c r="A194" s="2" t="str">
        <f>IF(Данные!A194="","",Данные!A194)</f>
        <v/>
      </c>
      <c r="B194" s="2" t="str">
        <f>IF(Данные!A194="","",Данные!B194)</f>
        <v/>
      </c>
      <c r="C194" s="2" t="str">
        <f>IF(Данные!A194="","",Данные!C194)</f>
        <v/>
      </c>
      <c r="D194" s="2" t="str">
        <f>IF(Данные!A194="","",Данные!D194)</f>
        <v/>
      </c>
      <c r="E194" s="2" t="str">
        <f>IF(Данные!A194="","",Данные!E194)</f>
        <v/>
      </c>
      <c r="F194" s="8" t="str">
        <f>IF(Данные!A194="","",Данные!F194)</f>
        <v/>
      </c>
      <c r="G194" s="8" t="str">
        <f>IF(A194="","",SUM(Данные!G194:R194))</f>
        <v/>
      </c>
      <c r="H194" s="8" t="str">
        <f t="shared" si="42"/>
        <v/>
      </c>
      <c r="I194" s="12" t="str">
        <f t="shared" si="43"/>
        <v/>
      </c>
      <c r="J194" s="12" t="str">
        <f t="shared" si="44"/>
        <v/>
      </c>
      <c r="K194" s="2" t="str">
        <f>IF(A194="","",IF(J194&lt;=Настройки!$B$4,"A",IF(J194&lt;=Настройки!$B$5,"B","C")))</f>
        <v/>
      </c>
      <c r="L194" s="8" t="str">
        <f>IF(A194="","",AVERAGE(Данные!G194:R194))</f>
        <v/>
      </c>
      <c r="M194" s="8" t="str">
        <f>IF(A194="","",_xludf.STDEV.P(Данные!G194:R194))</f>
        <v/>
      </c>
      <c r="N194" s="8" t="str">
        <f t="shared" si="45"/>
        <v/>
      </c>
      <c r="O194" s="11" t="str">
        <f>IF(A194="","",COUNTIF(Данные!G194:R194,"&gt;0"))</f>
        <v/>
      </c>
      <c r="P194" s="2" t="str">
        <f>IF(A194="","",IF(O194&lt;Настройки!$B$8,"Недостаточно данных",IF(N194&lt;=Настройки!$B$6,"X",IF(N194&lt;=Настройки!$B$7,"Y","Z"))))</f>
        <v/>
      </c>
      <c r="Q194" s="2" t="str">
        <f t="shared" si="46"/>
        <v/>
      </c>
      <c r="R194" s="2" t="str">
        <f t="shared" si="47"/>
        <v/>
      </c>
      <c r="S194" s="5" t="str">
        <f t="shared" si="48"/>
        <v/>
      </c>
      <c r="T194" s="2"/>
      <c r="U194" s="2"/>
      <c r="V194" s="2"/>
      <c r="W194" s="2"/>
      <c r="X194" s="2"/>
      <c r="Y194" s="2"/>
      <c r="Z194" s="2"/>
    </row>
    <row r="195" spans="1:26">
      <c r="A195" s="2" t="str">
        <f>IF(Данные!A195="","",Данные!A195)</f>
        <v/>
      </c>
      <c r="B195" s="2" t="str">
        <f>IF(Данные!A195="","",Данные!B195)</f>
        <v/>
      </c>
      <c r="C195" s="2" t="str">
        <f>IF(Данные!A195="","",Данные!C195)</f>
        <v/>
      </c>
      <c r="D195" s="2" t="str">
        <f>IF(Данные!A195="","",Данные!D195)</f>
        <v/>
      </c>
      <c r="E195" s="2" t="str">
        <f>IF(Данные!A195="","",Данные!E195)</f>
        <v/>
      </c>
      <c r="F195" s="8" t="str">
        <f>IF(Данные!A195="","",Данные!F195)</f>
        <v/>
      </c>
      <c r="G195" s="8" t="str">
        <f>IF(A195="","",SUM(Данные!G195:R195))</f>
        <v/>
      </c>
      <c r="H195" s="8" t="str">
        <f t="shared" si="42"/>
        <v/>
      </c>
      <c r="I195" s="12" t="str">
        <f t="shared" si="43"/>
        <v/>
      </c>
      <c r="J195" s="12" t="str">
        <f t="shared" si="44"/>
        <v/>
      </c>
      <c r="K195" s="2" t="str">
        <f>IF(A195="","",IF(J195&lt;=Настройки!$B$4,"A",IF(J195&lt;=Настройки!$B$5,"B","C")))</f>
        <v/>
      </c>
      <c r="L195" s="8" t="str">
        <f>IF(A195="","",AVERAGE(Данные!G195:R195))</f>
        <v/>
      </c>
      <c r="M195" s="8" t="str">
        <f>IF(A195="","",_xludf.STDEV.P(Данные!G195:R195))</f>
        <v/>
      </c>
      <c r="N195" s="8" t="str">
        <f t="shared" si="45"/>
        <v/>
      </c>
      <c r="O195" s="11" t="str">
        <f>IF(A195="","",COUNTIF(Данные!G195:R195,"&gt;0"))</f>
        <v/>
      </c>
      <c r="P195" s="2" t="str">
        <f>IF(A195="","",IF(O195&lt;Настройки!$B$8,"Недостаточно данных",IF(N195&lt;=Настройки!$B$6,"X",IF(N195&lt;=Настройки!$B$7,"Y","Z"))))</f>
        <v/>
      </c>
      <c r="Q195" s="2" t="str">
        <f t="shared" si="46"/>
        <v/>
      </c>
      <c r="R195" s="2" t="str">
        <f t="shared" si="47"/>
        <v/>
      </c>
      <c r="S195" s="5" t="str">
        <f t="shared" si="48"/>
        <v/>
      </c>
      <c r="T195" s="2"/>
      <c r="U195" s="2"/>
      <c r="V195" s="2"/>
      <c r="W195" s="2"/>
      <c r="X195" s="2"/>
      <c r="Y195" s="2"/>
      <c r="Z195" s="2"/>
    </row>
    <row r="196" spans="1:26">
      <c r="A196" s="2" t="str">
        <f>IF(Данные!A196="","",Данные!A196)</f>
        <v/>
      </c>
      <c r="B196" s="2" t="str">
        <f>IF(Данные!A196="","",Данные!B196)</f>
        <v/>
      </c>
      <c r="C196" s="2" t="str">
        <f>IF(Данные!A196="","",Данные!C196)</f>
        <v/>
      </c>
      <c r="D196" s="2" t="str">
        <f>IF(Данные!A196="","",Данные!D196)</f>
        <v/>
      </c>
      <c r="E196" s="2" t="str">
        <f>IF(Данные!A196="","",Данные!E196)</f>
        <v/>
      </c>
      <c r="F196" s="8" t="str">
        <f>IF(Данные!A196="","",Данные!F196)</f>
        <v/>
      </c>
      <c r="G196" s="8" t="str">
        <f>IF(A196="","",SUM(Данные!G196:R196))</f>
        <v/>
      </c>
      <c r="H196" s="8" t="str">
        <f t="shared" si="42"/>
        <v/>
      </c>
      <c r="I196" s="12" t="str">
        <f t="shared" si="43"/>
        <v/>
      </c>
      <c r="J196" s="12" t="str">
        <f t="shared" si="44"/>
        <v/>
      </c>
      <c r="K196" s="2" t="str">
        <f>IF(A196="","",IF(J196&lt;=Настройки!$B$4,"A",IF(J196&lt;=Настройки!$B$5,"B","C")))</f>
        <v/>
      </c>
      <c r="L196" s="8" t="str">
        <f>IF(A196="","",AVERAGE(Данные!G196:R196))</f>
        <v/>
      </c>
      <c r="M196" s="8" t="str">
        <f>IF(A196="","",_xludf.STDEV.P(Данные!G196:R196))</f>
        <v/>
      </c>
      <c r="N196" s="8" t="str">
        <f t="shared" si="45"/>
        <v/>
      </c>
      <c r="O196" s="11" t="str">
        <f>IF(A196="","",COUNTIF(Данные!G196:R196,"&gt;0"))</f>
        <v/>
      </c>
      <c r="P196" s="2" t="str">
        <f>IF(A196="","",IF(O196&lt;Настройки!$B$8,"Недостаточно данных",IF(N196&lt;=Настройки!$B$6,"X",IF(N196&lt;=Настройки!$B$7,"Y","Z"))))</f>
        <v/>
      </c>
      <c r="Q196" s="2" t="str">
        <f t="shared" si="46"/>
        <v/>
      </c>
      <c r="R196" s="2" t="str">
        <f t="shared" si="47"/>
        <v/>
      </c>
      <c r="S196" s="5" t="str">
        <f t="shared" si="48"/>
        <v/>
      </c>
      <c r="T196" s="2"/>
      <c r="U196" s="2"/>
      <c r="V196" s="2"/>
      <c r="W196" s="2"/>
      <c r="X196" s="2"/>
      <c r="Y196" s="2"/>
      <c r="Z196" s="2"/>
    </row>
    <row r="197" spans="1:26">
      <c r="A197" s="2" t="str">
        <f>IF(Данные!A197="","",Данные!A197)</f>
        <v/>
      </c>
      <c r="B197" s="2" t="str">
        <f>IF(Данные!A197="","",Данные!B197)</f>
        <v/>
      </c>
      <c r="C197" s="2" t="str">
        <f>IF(Данные!A197="","",Данные!C197)</f>
        <v/>
      </c>
      <c r="D197" s="2" t="str">
        <f>IF(Данные!A197="","",Данные!D197)</f>
        <v/>
      </c>
      <c r="E197" s="2" t="str">
        <f>IF(Данные!A197="","",Данные!E197)</f>
        <v/>
      </c>
      <c r="F197" s="8" t="str">
        <f>IF(Данные!A197="","",Данные!F197)</f>
        <v/>
      </c>
      <c r="G197" s="8" t="str">
        <f>IF(A197="","",SUM(Данные!G197:R197))</f>
        <v/>
      </c>
      <c r="H197" s="8" t="str">
        <f t="shared" si="42"/>
        <v/>
      </c>
      <c r="I197" s="12" t="str">
        <f t="shared" si="43"/>
        <v/>
      </c>
      <c r="J197" s="12" t="str">
        <f t="shared" si="44"/>
        <v/>
      </c>
      <c r="K197" s="2" t="str">
        <f>IF(A197="","",IF(J197&lt;=Настройки!$B$4,"A",IF(J197&lt;=Настройки!$B$5,"B","C")))</f>
        <v/>
      </c>
      <c r="L197" s="8" t="str">
        <f>IF(A197="","",AVERAGE(Данные!G197:R197))</f>
        <v/>
      </c>
      <c r="M197" s="8" t="str">
        <f>IF(A197="","",_xludf.STDEV.P(Данные!G197:R197))</f>
        <v/>
      </c>
      <c r="N197" s="8" t="str">
        <f t="shared" si="45"/>
        <v/>
      </c>
      <c r="O197" s="11" t="str">
        <f>IF(A197="","",COUNTIF(Данные!G197:R197,"&gt;0"))</f>
        <v/>
      </c>
      <c r="P197" s="2" t="str">
        <f>IF(A197="","",IF(O197&lt;Настройки!$B$8,"Недостаточно данных",IF(N197&lt;=Настройки!$B$6,"X",IF(N197&lt;=Настройки!$B$7,"Y","Z"))))</f>
        <v/>
      </c>
      <c r="Q197" s="2" t="str">
        <f t="shared" si="46"/>
        <v/>
      </c>
      <c r="R197" s="2" t="str">
        <f t="shared" si="47"/>
        <v/>
      </c>
      <c r="S197" s="5" t="str">
        <f t="shared" si="48"/>
        <v/>
      </c>
      <c r="T197" s="2"/>
      <c r="U197" s="2"/>
      <c r="V197" s="2"/>
      <c r="W197" s="2"/>
      <c r="X197" s="2"/>
      <c r="Y197" s="2"/>
      <c r="Z197" s="2"/>
    </row>
    <row r="198" spans="1:26">
      <c r="A198" s="2" t="str">
        <f>IF(Данные!A198="","",Данные!A198)</f>
        <v/>
      </c>
      <c r="B198" s="2" t="str">
        <f>IF(Данные!A198="","",Данные!B198)</f>
        <v/>
      </c>
      <c r="C198" s="2" t="str">
        <f>IF(Данные!A198="","",Данные!C198)</f>
        <v/>
      </c>
      <c r="D198" s="2" t="str">
        <f>IF(Данные!A198="","",Данные!D198)</f>
        <v/>
      </c>
      <c r="E198" s="2" t="str">
        <f>IF(Данные!A198="","",Данные!E198)</f>
        <v/>
      </c>
      <c r="F198" s="8" t="str">
        <f>IF(Данные!A198="","",Данные!F198)</f>
        <v/>
      </c>
      <c r="G198" s="8" t="str">
        <f>IF(A198="","",SUM(Данные!G198:R198))</f>
        <v/>
      </c>
      <c r="H198" s="8" t="str">
        <f t="shared" si="42"/>
        <v/>
      </c>
      <c r="I198" s="12" t="str">
        <f t="shared" si="43"/>
        <v/>
      </c>
      <c r="J198" s="12" t="str">
        <f t="shared" si="44"/>
        <v/>
      </c>
      <c r="K198" s="2" t="str">
        <f>IF(A198="","",IF(J198&lt;=Настройки!$B$4,"A",IF(J198&lt;=Настройки!$B$5,"B","C")))</f>
        <v/>
      </c>
      <c r="L198" s="8" t="str">
        <f>IF(A198="","",AVERAGE(Данные!G198:R198))</f>
        <v/>
      </c>
      <c r="M198" s="8" t="str">
        <f>IF(A198="","",_xludf.STDEV.P(Данные!G198:R198))</f>
        <v/>
      </c>
      <c r="N198" s="8" t="str">
        <f t="shared" si="45"/>
        <v/>
      </c>
      <c r="O198" s="11" t="str">
        <f>IF(A198="","",COUNTIF(Данные!G198:R198,"&gt;0"))</f>
        <v/>
      </c>
      <c r="P198" s="2" t="str">
        <f>IF(A198="","",IF(O198&lt;Настройки!$B$8,"Недостаточно данных",IF(N198&lt;=Настройки!$B$6,"X",IF(N198&lt;=Настройки!$B$7,"Y","Z"))))</f>
        <v/>
      </c>
      <c r="Q198" s="2" t="str">
        <f t="shared" si="46"/>
        <v/>
      </c>
      <c r="R198" s="2" t="str">
        <f t="shared" si="47"/>
        <v/>
      </c>
      <c r="S198" s="5" t="str">
        <f t="shared" si="48"/>
        <v/>
      </c>
      <c r="T198" s="2"/>
      <c r="U198" s="2"/>
      <c r="V198" s="2"/>
      <c r="W198" s="2"/>
      <c r="X198" s="2"/>
      <c r="Y198" s="2"/>
      <c r="Z198" s="2"/>
    </row>
    <row r="199" spans="1:26">
      <c r="A199" s="2" t="str">
        <f>IF(Данные!A199="","",Данные!A199)</f>
        <v/>
      </c>
      <c r="B199" s="2" t="str">
        <f>IF(Данные!A199="","",Данные!B199)</f>
        <v/>
      </c>
      <c r="C199" s="2" t="str">
        <f>IF(Данные!A199="","",Данные!C199)</f>
        <v/>
      </c>
      <c r="D199" s="2" t="str">
        <f>IF(Данные!A199="","",Данные!D199)</f>
        <v/>
      </c>
      <c r="E199" s="2" t="str">
        <f>IF(Данные!A199="","",Данные!E199)</f>
        <v/>
      </c>
      <c r="F199" s="8" t="str">
        <f>IF(Данные!A199="","",Данные!F199)</f>
        <v/>
      </c>
      <c r="G199" s="8" t="str">
        <f>IF(A199="","",SUM(Данные!G199:R199))</f>
        <v/>
      </c>
      <c r="H199" s="8" t="str">
        <f t="shared" si="42"/>
        <v/>
      </c>
      <c r="I199" s="12" t="str">
        <f t="shared" si="43"/>
        <v/>
      </c>
      <c r="J199" s="12" t="str">
        <f t="shared" si="44"/>
        <v/>
      </c>
      <c r="K199" s="2" t="str">
        <f>IF(A199="","",IF(J199&lt;=Настройки!$B$4,"A",IF(J199&lt;=Настройки!$B$5,"B","C")))</f>
        <v/>
      </c>
      <c r="L199" s="8" t="str">
        <f>IF(A199="","",AVERAGE(Данные!G199:R199))</f>
        <v/>
      </c>
      <c r="M199" s="8" t="str">
        <f>IF(A199="","",_xludf.STDEV.P(Данные!G199:R199))</f>
        <v/>
      </c>
      <c r="N199" s="8" t="str">
        <f t="shared" si="45"/>
        <v/>
      </c>
      <c r="O199" s="11" t="str">
        <f>IF(A199="","",COUNTIF(Данные!G199:R199,"&gt;0"))</f>
        <v/>
      </c>
      <c r="P199" s="2" t="str">
        <f>IF(A199="","",IF(O199&lt;Настройки!$B$8,"Недостаточно данных",IF(N199&lt;=Настройки!$B$6,"X",IF(N199&lt;=Настройки!$B$7,"Y","Z"))))</f>
        <v/>
      </c>
      <c r="Q199" s="2" t="str">
        <f t="shared" si="46"/>
        <v/>
      </c>
      <c r="R199" s="2" t="str">
        <f t="shared" si="47"/>
        <v/>
      </c>
      <c r="S199" s="5" t="str">
        <f t="shared" si="48"/>
        <v/>
      </c>
      <c r="T199" s="2"/>
      <c r="U199" s="2"/>
      <c r="V199" s="2"/>
      <c r="W199" s="2"/>
      <c r="X199" s="2"/>
      <c r="Y199" s="2"/>
      <c r="Z199" s="2"/>
    </row>
    <row r="200" spans="1:26">
      <c r="A200" s="2" t="str">
        <f>IF(Данные!A200="","",Данные!A200)</f>
        <v/>
      </c>
      <c r="B200" s="2" t="str">
        <f>IF(Данные!A200="","",Данные!B200)</f>
        <v/>
      </c>
      <c r="C200" s="2" t="str">
        <f>IF(Данные!A200="","",Данные!C200)</f>
        <v/>
      </c>
      <c r="D200" s="2" t="str">
        <f>IF(Данные!A200="","",Данные!D200)</f>
        <v/>
      </c>
      <c r="E200" s="2" t="str">
        <f>IF(Данные!A200="","",Данные!E200)</f>
        <v/>
      </c>
      <c r="F200" s="8" t="str">
        <f>IF(Данные!A200="","",Данные!F200)</f>
        <v/>
      </c>
      <c r="G200" s="8" t="str">
        <f>IF(A200="","",SUM(Данные!G200:R200))</f>
        <v/>
      </c>
      <c r="H200" s="8" t="str">
        <f t="shared" si="42"/>
        <v/>
      </c>
      <c r="I200" s="12" t="str">
        <f t="shared" si="43"/>
        <v/>
      </c>
      <c r="J200" s="12" t="str">
        <f t="shared" si="44"/>
        <v/>
      </c>
      <c r="K200" s="2" t="str">
        <f>IF(A200="","",IF(J200&lt;=Настройки!$B$4,"A",IF(J200&lt;=Настройки!$B$5,"B","C")))</f>
        <v/>
      </c>
      <c r="L200" s="8" t="str">
        <f>IF(A200="","",AVERAGE(Данные!G200:R200))</f>
        <v/>
      </c>
      <c r="M200" s="8" t="str">
        <f>IF(A200="","",_xludf.STDEV.P(Данные!G200:R200))</f>
        <v/>
      </c>
      <c r="N200" s="8" t="str">
        <f t="shared" si="45"/>
        <v/>
      </c>
      <c r="O200" s="11" t="str">
        <f>IF(A200="","",COUNTIF(Данные!G200:R200,"&gt;0"))</f>
        <v/>
      </c>
      <c r="P200" s="2" t="str">
        <f>IF(A200="","",IF(O200&lt;Настройки!$B$8,"Недостаточно данных",IF(N200&lt;=Настройки!$B$6,"X",IF(N200&lt;=Настройки!$B$7,"Y","Z"))))</f>
        <v/>
      </c>
      <c r="Q200" s="2" t="str">
        <f t="shared" si="46"/>
        <v/>
      </c>
      <c r="R200" s="2" t="str">
        <f t="shared" si="47"/>
        <v/>
      </c>
      <c r="S200" s="5" t="str">
        <f t="shared" si="48"/>
        <v/>
      </c>
      <c r="T200" s="2"/>
      <c r="U200" s="2"/>
      <c r="V200" s="2"/>
      <c r="W200" s="2"/>
      <c r="X200" s="2"/>
      <c r="Y200" s="2"/>
      <c r="Z200" s="2"/>
    </row>
    <row r="201" spans="1:26">
      <c r="A201" s="2" t="str">
        <f>IF(Данные!A201="","",Данные!A201)</f>
        <v/>
      </c>
      <c r="B201" s="2" t="str">
        <f>IF(Данные!A201="","",Данные!B201)</f>
        <v/>
      </c>
      <c r="C201" s="2" t="str">
        <f>IF(Данные!A201="","",Данные!C201)</f>
        <v/>
      </c>
      <c r="D201" s="2" t="str">
        <f>IF(Данные!A201="","",Данные!D201)</f>
        <v/>
      </c>
      <c r="E201" s="2" t="str">
        <f>IF(Данные!A201="","",Данные!E201)</f>
        <v/>
      </c>
      <c r="F201" s="8" t="str">
        <f>IF(Данные!A201="","",Данные!F201)</f>
        <v/>
      </c>
      <c r="G201" s="8" t="str">
        <f>IF(A201="","",SUM(Данные!G201:R201))</f>
        <v/>
      </c>
      <c r="H201" s="8" t="str">
        <f t="shared" si="42"/>
        <v/>
      </c>
      <c r="I201" s="12" t="str">
        <f t="shared" si="43"/>
        <v/>
      </c>
      <c r="J201" s="12" t="str">
        <f t="shared" si="44"/>
        <v/>
      </c>
      <c r="K201" s="2" t="str">
        <f>IF(A201="","",IF(J201&lt;=Настройки!$B$4,"A",IF(J201&lt;=Настройки!$B$5,"B","C")))</f>
        <v/>
      </c>
      <c r="L201" s="8" t="str">
        <f>IF(A201="","",AVERAGE(Данные!G201:R201))</f>
        <v/>
      </c>
      <c r="M201" s="8" t="str">
        <f>IF(A201="","",_xludf.STDEV.P(Данные!G201:R201))</f>
        <v/>
      </c>
      <c r="N201" s="8" t="str">
        <f t="shared" si="45"/>
        <v/>
      </c>
      <c r="O201" s="11" t="str">
        <f>IF(A201="","",COUNTIF(Данные!G201:R201,"&gt;0"))</f>
        <v/>
      </c>
      <c r="P201" s="2" t="str">
        <f>IF(A201="","",IF(O201&lt;Настройки!$B$8,"Недостаточно данных",IF(N201&lt;=Настройки!$B$6,"X",IF(N201&lt;=Настройки!$B$7,"Y","Z"))))</f>
        <v/>
      </c>
      <c r="Q201" s="2" t="str">
        <f t="shared" si="46"/>
        <v/>
      </c>
      <c r="R201" s="2" t="str">
        <f t="shared" si="47"/>
        <v/>
      </c>
      <c r="S201" s="5" t="str">
        <f t="shared" si="48"/>
        <v/>
      </c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</sheetData>
  <conditionalFormatting sqref="K2:K201">
    <cfRule type="expression" dxfId="8" priority="1">
      <formula>$K2="A"</formula>
    </cfRule>
    <cfRule type="expression" dxfId="7" priority="2">
      <formula>$K2="B"</formula>
    </cfRule>
    <cfRule type="expression" dxfId="6" priority="3">
      <formula>$K2="C"</formula>
    </cfRule>
  </conditionalFormatting>
  <conditionalFormatting sqref="P2:P201">
    <cfRule type="expression" dxfId="5" priority="4">
      <formula>$P2="X"</formula>
    </cfRule>
    <cfRule type="expression" dxfId="4" priority="5">
      <formula>$P2="Y"</formula>
    </cfRule>
    <cfRule type="expression" dxfId="3" priority="6">
      <formula>$P2="Z"</formula>
    </cfRule>
  </conditionalFormatting>
  <conditionalFormatting sqref="R2:R201">
    <cfRule type="expression" dxfId="2" priority="7">
      <formula>$R2="Высокий"</formula>
    </cfRule>
    <cfRule type="expression" dxfId="1" priority="8">
      <formula>$R2="Средний"</formula>
    </cfRule>
    <cfRule type="expression" dxfId="0" priority="9">
      <formula>$R2="Низкий"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20"/>
  <sheetViews>
    <sheetView workbookViewId="0">
      <selection activeCell="B5" sqref="B5"/>
    </sheetView>
  </sheetViews>
  <sheetFormatPr defaultRowHeight="14.25"/>
  <cols>
    <col min="1" max="1" width="76.25" customWidth="1"/>
    <col min="2" max="2" width="36.125" customWidth="1"/>
    <col min="3" max="3" width="24.25" customWidth="1"/>
    <col min="4" max="4" width="42" customWidth="1"/>
    <col min="6" max="6" width="30.25" customWidth="1"/>
    <col min="7" max="7" width="37.375" customWidth="1"/>
    <col min="8" max="8" width="1.375" customWidth="1"/>
    <col min="9" max="9" width="28" customWidth="1"/>
  </cols>
  <sheetData>
    <row r="1" spans="1:26" ht="18">
      <c r="A1" s="22" t="s">
        <v>151</v>
      </c>
      <c r="B1" s="20"/>
      <c r="C1" s="20"/>
      <c r="D1" s="20"/>
      <c r="E1" s="20"/>
      <c r="F1" s="20"/>
      <c r="G1" s="20"/>
      <c r="H1" s="2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>
      <c r="A3" s="15" t="s">
        <v>152</v>
      </c>
      <c r="B3" s="15" t="s">
        <v>23</v>
      </c>
      <c r="C3" s="15" t="s">
        <v>29</v>
      </c>
      <c r="D3" s="15" t="s">
        <v>35</v>
      </c>
      <c r="E3" s="5"/>
      <c r="F3" s="15" t="s">
        <v>125</v>
      </c>
      <c r="G3" s="15" t="s">
        <v>23</v>
      </c>
      <c r="H3" s="15" t="s">
        <v>29</v>
      </c>
      <c r="I3" s="15" t="s">
        <v>35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>
      <c r="A4" s="16" t="s">
        <v>20</v>
      </c>
      <c r="B4" s="5">
        <f>COUNTIFS(ABC_XYZ!$K$2:$K$201,$A4,ABC_XYZ!$P$2:$P$201,B$3)</f>
        <v>4</v>
      </c>
      <c r="C4" s="5">
        <f>COUNTIFS(ABC_XYZ!$K$2:$K$201,$A4,ABC_XYZ!$P$2:$P$201,C$3)</f>
        <v>0</v>
      </c>
      <c r="D4" s="5">
        <f>COUNTIFS(ABC_XYZ!$K$2:$K$201,$A4,ABC_XYZ!$P$2:$P$201,D$3)</f>
        <v>1</v>
      </c>
      <c r="E4" s="5"/>
      <c r="F4" s="16" t="s">
        <v>20</v>
      </c>
      <c r="G4" s="17">
        <f>SUMIFS(ABC_XYZ!$H$2:$H$201,ABC_XYZ!$K$2:$K$201,$F4,ABC_XYZ!$P$2:$P$201,G$3)</f>
        <v>18403410</v>
      </c>
      <c r="H4" s="17">
        <f>SUMIFS(ABC_XYZ!$H$2:$H$201,ABC_XYZ!$K$2:$K$201,$F4,ABC_XYZ!$P$2:$P$201,H$3)</f>
        <v>0</v>
      </c>
      <c r="I4" s="17">
        <f>SUMIFS(ABC_XYZ!$H$2:$H$201,ABC_XYZ!$K$2:$K$201,$F4,ABC_XYZ!$P$2:$P$201,I$3)</f>
        <v>5444800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>
      <c r="A5" s="16" t="s">
        <v>26</v>
      </c>
      <c r="B5" s="5">
        <f>COUNTIFS(ABC_XYZ!$K$2:$K$201,$A5,ABC_XYZ!$P$2:$P$201,B$3)</f>
        <v>3</v>
      </c>
      <c r="C5" s="5">
        <f>COUNTIFS(ABC_XYZ!$K$2:$K$201,$A5,ABC_XYZ!$P$2:$P$201,C$3)</f>
        <v>0</v>
      </c>
      <c r="D5" s="5">
        <f>COUNTIFS(ABC_XYZ!$K$2:$K$201,$A5,ABC_XYZ!$P$2:$P$201,D$3)</f>
        <v>0</v>
      </c>
      <c r="E5" s="5"/>
      <c r="F5" s="16" t="s">
        <v>26</v>
      </c>
      <c r="G5" s="17">
        <f>SUMIFS(ABC_XYZ!$H$2:$H$201,ABC_XYZ!$K$2:$K$201,$F5,ABC_XYZ!$P$2:$P$201,G$3)</f>
        <v>5187760</v>
      </c>
      <c r="H5" s="17">
        <f>SUMIFS(ABC_XYZ!$H$2:$H$201,ABC_XYZ!$K$2:$K$201,$F5,ABC_XYZ!$P$2:$P$201,H$3)</f>
        <v>0</v>
      </c>
      <c r="I5" s="17">
        <f>SUMIFS(ABC_XYZ!$H$2:$H$201,ABC_XYZ!$K$2:$K$201,$F5,ABC_XYZ!$P$2:$P$201,I$3)</f>
        <v>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>
      <c r="A6" s="16" t="s">
        <v>32</v>
      </c>
      <c r="B6" s="5">
        <f>COUNTIFS(ABC_XYZ!$K$2:$K$201,$A6,ABC_XYZ!$P$2:$P$201,B$3)</f>
        <v>1</v>
      </c>
      <c r="C6" s="5">
        <f>COUNTIFS(ABC_XYZ!$K$2:$K$201,$A6,ABC_XYZ!$P$2:$P$201,C$3)</f>
        <v>0</v>
      </c>
      <c r="D6" s="5">
        <f>COUNTIFS(ABC_XYZ!$K$2:$K$201,$A6,ABC_XYZ!$P$2:$P$201,D$3)</f>
        <v>2</v>
      </c>
      <c r="E6" s="5"/>
      <c r="F6" s="16" t="s">
        <v>32</v>
      </c>
      <c r="G6" s="17">
        <f>SUMIFS(ABC_XYZ!$H$2:$H$201,ABC_XYZ!$K$2:$K$201,$F6,ABC_XYZ!$P$2:$P$201,G$3)</f>
        <v>690745</v>
      </c>
      <c r="H6" s="17">
        <f>SUMIFS(ABC_XYZ!$H$2:$H$201,ABC_XYZ!$K$2:$K$201,$F6,ABC_XYZ!$P$2:$P$201,H$3)</f>
        <v>0</v>
      </c>
      <c r="I6" s="17">
        <f>SUMIFS(ABC_XYZ!$H$2:$H$201,ABC_XYZ!$K$2:$K$201,$F6,ABC_XYZ!$P$2:$P$201,I$3)</f>
        <v>725950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5"/>
      <c r="B7" s="5"/>
      <c r="C7" s="5"/>
      <c r="D7" s="5"/>
      <c r="E7" s="5"/>
      <c r="F7" s="5"/>
      <c r="G7" s="5"/>
      <c r="H7" s="5"/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5"/>
      <c r="B8" s="5"/>
      <c r="C8" s="5"/>
      <c r="D8" s="5"/>
      <c r="E8" s="5"/>
      <c r="F8" s="5"/>
      <c r="G8" s="5"/>
      <c r="H8" s="5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>
      <c r="A9" s="15" t="s">
        <v>133</v>
      </c>
      <c r="B9" s="15" t="s">
        <v>153</v>
      </c>
      <c r="C9" s="15" t="s">
        <v>154</v>
      </c>
      <c r="D9" s="15" t="s">
        <v>155</v>
      </c>
      <c r="E9" s="5"/>
      <c r="F9" s="15" t="s">
        <v>156</v>
      </c>
      <c r="G9" s="15"/>
      <c r="H9" s="15"/>
      <c r="I9" s="1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8.5">
      <c r="A10" s="18" t="s">
        <v>157</v>
      </c>
      <c r="B10" s="5" t="s">
        <v>158</v>
      </c>
      <c r="C10" s="5" t="s">
        <v>159</v>
      </c>
      <c r="D10" s="5" t="s">
        <v>160</v>
      </c>
      <c r="E10" s="5"/>
      <c r="F10" s="5" t="s">
        <v>161</v>
      </c>
      <c r="G10" s="5" t="s">
        <v>162</v>
      </c>
      <c r="H10" s="5"/>
      <c r="I10" s="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8.5">
      <c r="A11" s="18" t="s">
        <v>163</v>
      </c>
      <c r="B11" s="5" t="s">
        <v>164</v>
      </c>
      <c r="C11" s="5" t="s">
        <v>165</v>
      </c>
      <c r="D11" s="5" t="s">
        <v>166</v>
      </c>
      <c r="E11" s="5"/>
      <c r="F11" s="5" t="s">
        <v>167</v>
      </c>
      <c r="G11" s="5" t="s">
        <v>168</v>
      </c>
      <c r="H11" s="5"/>
      <c r="I11" s="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8.5">
      <c r="A12" s="18" t="s">
        <v>169</v>
      </c>
      <c r="B12" s="5" t="s">
        <v>170</v>
      </c>
      <c r="C12" s="5" t="s">
        <v>171</v>
      </c>
      <c r="D12" s="5" t="s">
        <v>172</v>
      </c>
      <c r="E12" s="5"/>
      <c r="F12" s="5" t="s">
        <v>173</v>
      </c>
      <c r="G12" s="5" t="s">
        <v>174</v>
      </c>
      <c r="H12" s="5"/>
      <c r="I12" s="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8.5">
      <c r="A13" s="18" t="s">
        <v>175</v>
      </c>
      <c r="B13" s="5" t="s">
        <v>176</v>
      </c>
      <c r="C13" s="5" t="s">
        <v>177</v>
      </c>
      <c r="D13" s="5" t="s">
        <v>178</v>
      </c>
      <c r="E13" s="5"/>
      <c r="F13" s="5" t="s">
        <v>179</v>
      </c>
      <c r="G13" s="5" t="s">
        <v>130</v>
      </c>
      <c r="H13" s="5"/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8.5">
      <c r="A14" s="18" t="s">
        <v>180</v>
      </c>
      <c r="B14" s="5" t="s">
        <v>181</v>
      </c>
      <c r="C14" s="5" t="s">
        <v>177</v>
      </c>
      <c r="D14" s="5" t="s">
        <v>182</v>
      </c>
      <c r="E14" s="5"/>
      <c r="F14" s="5" t="s">
        <v>183</v>
      </c>
      <c r="G14" s="5" t="s">
        <v>184</v>
      </c>
      <c r="H14" s="5"/>
      <c r="I14" s="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8.5">
      <c r="A15" s="18" t="s">
        <v>185</v>
      </c>
      <c r="B15" s="5" t="s">
        <v>186</v>
      </c>
      <c r="C15" s="5" t="s">
        <v>187</v>
      </c>
      <c r="D15" s="5" t="s">
        <v>188</v>
      </c>
      <c r="E15" s="5"/>
      <c r="F15" s="5" t="s">
        <v>189</v>
      </c>
      <c r="G15" s="5" t="s">
        <v>190</v>
      </c>
      <c r="H15" s="5"/>
      <c r="I15" s="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>
      <c r="A16" s="18" t="s">
        <v>191</v>
      </c>
      <c r="B16" s="5" t="s">
        <v>192</v>
      </c>
      <c r="C16" s="5" t="s">
        <v>193</v>
      </c>
      <c r="D16" s="5" t="s">
        <v>194</v>
      </c>
      <c r="E16" s="5"/>
      <c r="F16" s="5"/>
      <c r="G16" s="5"/>
      <c r="H16" s="5"/>
      <c r="I16" s="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8.5">
      <c r="A17" s="18" t="s">
        <v>195</v>
      </c>
      <c r="B17" s="5" t="s">
        <v>196</v>
      </c>
      <c r="C17" s="5" t="s">
        <v>197</v>
      </c>
      <c r="D17" s="5" t="s">
        <v>198</v>
      </c>
      <c r="E17" s="5"/>
      <c r="F17" s="5"/>
      <c r="G17" s="5"/>
      <c r="H17" s="5"/>
      <c r="I17" s="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8.5">
      <c r="A18" s="18" t="s">
        <v>199</v>
      </c>
      <c r="B18" s="5" t="s">
        <v>200</v>
      </c>
      <c r="C18" s="5" t="s">
        <v>201</v>
      </c>
      <c r="D18" s="5" t="s">
        <v>202</v>
      </c>
      <c r="E18" s="5"/>
      <c r="F18" s="5"/>
      <c r="G18" s="5"/>
      <c r="H18" s="5"/>
      <c r="I18" s="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8.5">
      <c r="A19" s="5" t="s">
        <v>203</v>
      </c>
      <c r="B19" s="5" t="s">
        <v>204</v>
      </c>
      <c r="C19" s="5" t="s">
        <v>205</v>
      </c>
      <c r="D19" s="5" t="s">
        <v>206</v>
      </c>
      <c r="E19" s="5"/>
      <c r="F19" s="5"/>
      <c r="G19" s="5"/>
      <c r="H19" s="5"/>
      <c r="I19" s="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Инструкция</vt:lpstr>
      <vt:lpstr>Данные</vt:lpstr>
      <vt:lpstr>Настройки</vt:lpstr>
      <vt:lpstr>ABC_XYZ</vt:lpstr>
      <vt:lpstr>Матрица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Tsilevitch</cp:lastModifiedBy>
  <dcterms:created xsi:type="dcterms:W3CDTF">2026-05-05T08:50:48Z</dcterms:created>
  <dcterms:modified xsi:type="dcterms:W3CDTF">2026-05-05T08:50:48Z</dcterms:modified>
</cp:coreProperties>
</file>