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Инструменты для закупок\"/>
    </mc:Choice>
  </mc:AlternateContent>
  <xr:revisionPtr revIDLastSave="0" documentId="13_ncr:1_{52931779-E9C0-420D-909A-5F35205F25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il_Spend" sheetId="1" r:id="rId1"/>
    <sheet name="Логик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J3" i="1" s="1"/>
  <c r="E5" i="1"/>
  <c r="E3" i="1"/>
  <c r="K4" i="1"/>
  <c r="K5" i="1"/>
  <c r="K6" i="1"/>
  <c r="K7" i="1"/>
  <c r="K3" i="1"/>
  <c r="J4" i="1"/>
  <c r="J5" i="1"/>
  <c r="J6" i="1"/>
  <c r="J7" i="1"/>
  <c r="I4" i="1"/>
  <c r="I5" i="1"/>
  <c r="I6" i="1"/>
  <c r="I7" i="1"/>
  <c r="E7" i="1"/>
  <c r="E6" i="1"/>
  <c r="E4" i="1"/>
</calcChain>
</file>

<file path=xl/sharedStrings.xml><?xml version="1.0" encoding="utf-8"?>
<sst xmlns="http://schemas.openxmlformats.org/spreadsheetml/2006/main" count="31" uniqueCount="31">
  <si>
    <t>Категория</t>
  </si>
  <si>
    <t>Кол-во поставщиков</t>
  </si>
  <si>
    <t>Стратегичность (1-5)</t>
  </si>
  <si>
    <t>Сложность (1-5)</t>
  </si>
  <si>
    <t>Стоимость процесса</t>
  </si>
  <si>
    <t>Tail Score</t>
  </si>
  <si>
    <t>Тип</t>
  </si>
  <si>
    <t>Рекомендация</t>
  </si>
  <si>
    <t>Канцтовары</t>
  </si>
  <si>
    <t>Инструменты</t>
  </si>
  <si>
    <t>Запчасти</t>
  </si>
  <si>
    <t>Ноутбуки</t>
  </si>
  <si>
    <t>Показатель</t>
  </si>
  <si>
    <t>Логика</t>
  </si>
  <si>
    <t>Чем больше транзакций, тем выше операционная нагрузка</t>
  </si>
  <si>
    <t>Поставщики</t>
  </si>
  <si>
    <t>Стратегичность</t>
  </si>
  <si>
    <t>Низкая стратегичность = кандидат на автоматизацию</t>
  </si>
  <si>
    <t>Сложность</t>
  </si>
  <si>
    <t>Высокий procurement cost-to-serve</t>
  </si>
  <si>
    <t>Кол-во транзакций</t>
  </si>
  <si>
    <t>Средняя стоимость операции</t>
  </si>
  <si>
    <t>Объем за год, руб</t>
  </si>
  <si>
    <t>Скоринг</t>
  </si>
  <si>
    <t>Вес</t>
  </si>
  <si>
    <t>MRO (обслужиевание, ремонт)</t>
  </si>
  <si>
    <t>Стоимость процесса, оценочно (ФОТ/часы)</t>
  </si>
  <si>
    <t>Транзакция</t>
  </si>
  <si>
    <t>Много поставщиков = хаос</t>
  </si>
  <si>
    <t>Высокая сложность = нужен ИИ иои управление</t>
  </si>
  <si>
    <t>Чем выше скоринг, тем больше категория похожа на хвостовую закупку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</si>
</sst>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9.9978637043366805E-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65" fontId="0" fillId="0" borderId="1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/>
    </xf>
    <xf numFmtId="0" fontId="0" fillId="0" borderId="2" xfId="0" applyFill="1" applyBorder="1"/>
    <xf numFmtId="165" fontId="0" fillId="0" borderId="2" xfId="1" applyNumberFormat="1" applyFont="1" applyFill="1" applyBorder="1" applyAlignment="1">
      <alignment horizontal="center"/>
    </xf>
    <xf numFmtId="2" fontId="0" fillId="0" borderId="0" xfId="0" applyNumberFormat="1"/>
    <xf numFmtId="2" fontId="0" fillId="0" borderId="2" xfId="1" applyNumberFormat="1" applyFont="1" applyFill="1" applyBorder="1" applyAlignment="1">
      <alignment horizontal="center"/>
    </xf>
    <xf numFmtId="0" fontId="0" fillId="2" borderId="2" xfId="0" applyFill="1" applyBorder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1" fillId="3" borderId="0" xfId="0" applyFont="1" applyFill="1"/>
  </cellXfs>
  <cellStyles count="2">
    <cellStyle name="Обычный" xfId="0" builtinId="0"/>
    <cellStyle name="Финансовый" xfId="1" builtinId="3"/>
  </cellStyles>
  <dxfs count="0"/>
  <tableStyles count="1" defaultTableStyle="TableStyleMedium9" defaultPivotStyle="PivotStyleLight16">
    <tableStyle name="Invisible" pivot="0" table="0" count="0" xr9:uid="{53575623-C163-42AB-9502-7B39D22298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Другая 1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006666"/>
      </a:accent1>
      <a:accent2>
        <a:srgbClr val="008080"/>
      </a:accent2>
      <a:accent3>
        <a:srgbClr val="27CED7"/>
      </a:accent3>
      <a:accent4>
        <a:srgbClr val="42BA97"/>
      </a:accent4>
      <a:accent5>
        <a:srgbClr val="FFCCFF"/>
      </a:accent5>
      <a:accent6>
        <a:srgbClr val="FF99FF"/>
      </a:accent6>
      <a:hlink>
        <a:srgbClr val="6EAC1C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workbookViewId="0">
      <selection activeCell="C19" sqref="C19"/>
    </sheetView>
  </sheetViews>
  <sheetFormatPr defaultRowHeight="15" x14ac:dyDescent="0.25"/>
  <cols>
    <col min="1" max="1" width="30.140625" bestFit="1" customWidth="1"/>
    <col min="2" max="2" width="18" customWidth="1"/>
    <col min="3" max="3" width="19.140625" customWidth="1"/>
    <col min="4" max="4" width="22" customWidth="1"/>
    <col min="5" max="5" width="20" customWidth="1"/>
    <col min="6" max="6" width="22" customWidth="1"/>
    <col min="7" max="7" width="20" customWidth="1"/>
    <col min="8" max="8" width="22.28515625" customWidth="1"/>
    <col min="9" max="9" width="16" customWidth="1"/>
    <col min="10" max="10" width="18" customWidth="1"/>
    <col min="11" max="11" width="35" customWidth="1"/>
  </cols>
  <sheetData>
    <row r="1" spans="1:11" x14ac:dyDescent="0.25">
      <c r="A1" s="8" t="s">
        <v>24</v>
      </c>
      <c r="C1" s="6">
        <v>30</v>
      </c>
      <c r="D1" s="6">
        <v>20</v>
      </c>
      <c r="E1" s="7"/>
      <c r="F1" s="6">
        <v>20</v>
      </c>
      <c r="G1" s="6">
        <v>15</v>
      </c>
      <c r="H1" s="6">
        <v>15</v>
      </c>
    </row>
    <row r="2" spans="1:11" ht="30" x14ac:dyDescent="0.25">
      <c r="A2" s="9" t="s">
        <v>0</v>
      </c>
      <c r="B2" s="10" t="s">
        <v>22</v>
      </c>
      <c r="C2" s="10" t="s">
        <v>20</v>
      </c>
      <c r="D2" s="9" t="s">
        <v>1</v>
      </c>
      <c r="E2" s="10" t="s">
        <v>21</v>
      </c>
      <c r="F2" s="9" t="s">
        <v>2</v>
      </c>
      <c r="G2" s="9" t="s">
        <v>3</v>
      </c>
      <c r="H2" s="10" t="s">
        <v>26</v>
      </c>
      <c r="I2" s="10" t="s">
        <v>23</v>
      </c>
      <c r="J2" s="9" t="s">
        <v>6</v>
      </c>
      <c r="K2" s="9" t="s">
        <v>7</v>
      </c>
    </row>
    <row r="3" spans="1:11" x14ac:dyDescent="0.25">
      <c r="A3" s="1" t="s">
        <v>8</v>
      </c>
      <c r="B3" s="2">
        <v>900000</v>
      </c>
      <c r="C3" s="2">
        <v>1200</v>
      </c>
      <c r="D3" s="3">
        <v>35</v>
      </c>
      <c r="E3" s="2">
        <f>B3/C3</f>
        <v>750</v>
      </c>
      <c r="F3" s="2">
        <v>1</v>
      </c>
      <c r="G3" s="2">
        <v>1</v>
      </c>
      <c r="H3" s="2">
        <v>700</v>
      </c>
      <c r="I3" s="2">
        <f>ROUND((C3/MAX($C$3:$C$7))*$C$1+(D3/MAX($D$3:$D$7))*$D$1+(1-(F3/5))*$F$1+(G3/5)*$G$1+(H3/MAX($H$3:$H$7))*$H$1,1)</f>
        <v>56</v>
      </c>
      <c r="J3" s="1" t="str">
        <f>IF(I3&gt;=70,"Хвостовая закупка",IF(I3&gt;=50,"Погранично","Стратегическая"))</f>
        <v>Погранично</v>
      </c>
      <c r="K3" s="1" t="str">
        <f>IF(AND(F3&lt;=2,G3&lt;=2),"Каталог / маркетплейс",IF(AND(F3&lt;=2,G3&gt;=3),"ИИ/ автоматизация",IF(AND(F3&gt;=4,G3&gt;=4),"Ручное управление","Управляемая закупка")))</f>
        <v>Каталог / маркетплейс</v>
      </c>
    </row>
    <row r="4" spans="1:11" x14ac:dyDescent="0.25">
      <c r="A4" s="1" t="s">
        <v>9</v>
      </c>
      <c r="B4" s="2">
        <v>3500000</v>
      </c>
      <c r="C4" s="2">
        <v>950</v>
      </c>
      <c r="D4" s="3">
        <v>24</v>
      </c>
      <c r="E4" s="2">
        <f>B4/C4</f>
        <v>3684.2105263157896</v>
      </c>
      <c r="F4" s="2">
        <v>2</v>
      </c>
      <c r="G4" s="2">
        <v>2</v>
      </c>
      <c r="H4" s="2">
        <v>1200</v>
      </c>
      <c r="I4" s="2">
        <f t="shared" ref="I4:I7" si="0">ROUND((C4/MAX($C$3:$C$7))*$C$1+(D4/MAX($D$3:$D$7))*$D$1+(1-(F4/5))*$F$1+(G4/5)*$G$1+(H4/MAX($H$3:$H$7))*$H$1,1)</f>
        <v>49</v>
      </c>
      <c r="J4" s="1" t="str">
        <f t="shared" ref="J4:J7" si="1">IF(I4&gt;=70,"Хвостовая закупка",IF(I4&gt;=50,"Погранично","Стратегическая"))</f>
        <v>Стратегическая</v>
      </c>
      <c r="K4" s="1" t="str">
        <f t="shared" ref="K4:K7" si="2">IF(AND(F4&lt;=2,G4&lt;=2),"Каталог / маркетплейс",IF(AND(F4&lt;=2,G4&gt;=3),"ИИ/ автоматизация",IF(AND(F4&gt;=4,G4&gt;=4),"Ручное управление","Управляемая закупка")))</f>
        <v>Каталог / маркетплейс</v>
      </c>
    </row>
    <row r="5" spans="1:11" x14ac:dyDescent="0.25">
      <c r="A5" s="1" t="s">
        <v>25</v>
      </c>
      <c r="B5" s="2">
        <v>1800000</v>
      </c>
      <c r="C5" s="2">
        <v>1500</v>
      </c>
      <c r="D5" s="3">
        <v>70</v>
      </c>
      <c r="E5" s="2">
        <f>B5/C5</f>
        <v>1200</v>
      </c>
      <c r="F5" s="2">
        <v>2</v>
      </c>
      <c r="G5" s="2">
        <v>4</v>
      </c>
      <c r="H5" s="2">
        <v>1400</v>
      </c>
      <c r="I5" s="2">
        <f t="shared" si="0"/>
        <v>80</v>
      </c>
      <c r="J5" s="1" t="str">
        <f t="shared" si="1"/>
        <v>Хвостовая закупка</v>
      </c>
      <c r="K5" s="1" t="str">
        <f t="shared" si="2"/>
        <v>ИИ/ автоматизация</v>
      </c>
    </row>
    <row r="6" spans="1:11" x14ac:dyDescent="0.25">
      <c r="A6" s="1" t="s">
        <v>10</v>
      </c>
      <c r="B6" s="2">
        <v>12000000</v>
      </c>
      <c r="C6" s="2">
        <v>320</v>
      </c>
      <c r="D6" s="3">
        <v>45</v>
      </c>
      <c r="E6" s="2">
        <f>B6/C6</f>
        <v>37500</v>
      </c>
      <c r="F6" s="2">
        <v>5</v>
      </c>
      <c r="G6" s="2">
        <v>5</v>
      </c>
      <c r="H6" s="2">
        <v>3500</v>
      </c>
      <c r="I6" s="2">
        <f t="shared" si="0"/>
        <v>49.3</v>
      </c>
      <c r="J6" s="1" t="str">
        <f t="shared" si="1"/>
        <v>Стратегическая</v>
      </c>
      <c r="K6" s="1" t="str">
        <f t="shared" si="2"/>
        <v>Ручное управление</v>
      </c>
    </row>
    <row r="7" spans="1:11" x14ac:dyDescent="0.25">
      <c r="A7" s="1" t="s">
        <v>11</v>
      </c>
      <c r="B7" s="2">
        <v>5000000</v>
      </c>
      <c r="C7" s="2">
        <v>60</v>
      </c>
      <c r="D7" s="3">
        <v>8</v>
      </c>
      <c r="E7" s="2">
        <f>B7/C7</f>
        <v>83333.333333333328</v>
      </c>
      <c r="F7" s="2">
        <v>4</v>
      </c>
      <c r="G7" s="2">
        <v>2</v>
      </c>
      <c r="H7" s="2">
        <v>2500</v>
      </c>
      <c r="I7" s="2">
        <f t="shared" si="0"/>
        <v>24.2</v>
      </c>
      <c r="J7" s="1" t="str">
        <f t="shared" si="1"/>
        <v>Стратегическая</v>
      </c>
      <c r="K7" s="1" t="str">
        <f t="shared" si="2"/>
        <v>Управляемая закупка</v>
      </c>
    </row>
    <row r="8" spans="1:11" x14ac:dyDescent="0.25">
      <c r="I8" s="5"/>
      <c r="J8" s="4"/>
      <c r="K8" s="4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showGridLines="0" workbookViewId="0">
      <selection activeCell="B15" sqref="B15"/>
    </sheetView>
  </sheetViews>
  <sheetFormatPr defaultRowHeight="15" x14ac:dyDescent="0.25"/>
  <cols>
    <col min="1" max="1" width="30" customWidth="1"/>
    <col min="2" max="2" width="80" customWidth="1"/>
  </cols>
  <sheetData>
    <row r="1" spans="1:2" x14ac:dyDescent="0.25">
      <c r="A1" s="11" t="s">
        <v>12</v>
      </c>
      <c r="B1" s="11" t="s">
        <v>13</v>
      </c>
    </row>
    <row r="2" spans="1:2" x14ac:dyDescent="0.25">
      <c r="A2" t="s">
        <v>27</v>
      </c>
      <c r="B2" t="s">
        <v>14</v>
      </c>
    </row>
    <row r="3" spans="1:2" x14ac:dyDescent="0.25">
      <c r="A3" t="s">
        <v>15</v>
      </c>
      <c r="B3" t="s">
        <v>28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29</v>
      </c>
    </row>
    <row r="6" spans="1:2" x14ac:dyDescent="0.25">
      <c r="A6" t="s">
        <v>4</v>
      </c>
      <c r="B6" t="s">
        <v>19</v>
      </c>
    </row>
    <row r="7" spans="1:2" x14ac:dyDescent="0.25">
      <c r="A7" t="s">
        <v>5</v>
      </c>
      <c r="B7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Tail_Spend</vt:lpstr>
      <vt:lpstr>Логика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Anna Tsilevitch</cp:lastModifiedBy>
  <dcterms:created xsi:type="dcterms:W3CDTF">2026-05-25T07:52:27Z</dcterms:created>
  <dcterms:modified xsi:type="dcterms:W3CDTF">2026-06-01T10:36:29Z</dcterms:modified>
</cp:coreProperties>
</file>